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omments5.xml" ContentType="application/vnd.openxmlformats-officedocument.spreadsheetml.comment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omments6.xml" ContentType="application/vnd.openxmlformats-officedocument.spreadsheetml.comment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xml"/>
  <Override PartName="/xl/comments7.xml" ContentType="application/vnd.openxmlformats-officedocument.spreadsheetml.comment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xml"/>
  <Override PartName="/xl/comments8.xml" ContentType="application/vnd.openxmlformats-officedocument.spreadsheetml.comment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xml"/>
  <Override PartName="/xl/comments9.xml" ContentType="application/vnd.openxmlformats-officedocument.spreadsheetml.comment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1.xml" ContentType="application/vnd.openxmlformats-officedocument.drawing+xml"/>
  <Override PartName="/xl/comments10.xml" ContentType="application/vnd.openxmlformats-officedocument.spreadsheetml.comment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2.xml" ContentType="application/vnd.openxmlformats-officedocument.drawing+xml"/>
  <Override PartName="/xl/comments11.xml" ContentType="application/vnd.openxmlformats-officedocument.spreadsheetml.comments+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3.xml" ContentType="application/vnd.openxmlformats-officedocument.drawing+xml"/>
  <Override PartName="/xl/comments12.xml" ContentType="application/vnd.openxmlformats-officedocument.spreadsheetml.comment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4.xml" ContentType="application/vnd.openxmlformats-officedocument.drawing+xml"/>
  <Override PartName="/xl/comments13.xml" ContentType="application/vnd.openxmlformats-officedocument.spreadsheetml.comment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5.xml" ContentType="application/vnd.openxmlformats-officedocument.drawing+xml"/>
  <Override PartName="/xl/comments14.xml" ContentType="application/vnd.openxmlformats-officedocument.spreadsheetml.comment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6.xml" ContentType="application/vnd.openxmlformats-officedocument.drawing+xml"/>
  <Override PartName="/xl/comments15.xml" ContentType="application/vnd.openxmlformats-officedocument.spreadsheetml.comment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7.xml" ContentType="application/vnd.openxmlformats-officedocument.drawing+xml"/>
  <Override PartName="/xl/comments16.xml" ContentType="application/vnd.openxmlformats-officedocument.spreadsheetml.comments+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8.xml" ContentType="application/vnd.openxmlformats-officedocument.drawing+xml"/>
  <Override PartName="/xl/comments17.xml" ContentType="application/vnd.openxmlformats-officedocument.spreadsheetml.comment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9.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0.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1.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2.xml" ContentType="application/vnd.openxmlformats-officedocument.drawing+xml"/>
  <Override PartName="/xl/comments18.xml" ContentType="application/vnd.openxmlformats-officedocument.spreadsheetml.comments+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3.xml" ContentType="application/vnd.openxmlformats-officedocument.drawing+xml"/>
  <Override PartName="/xl/comments19.xml" ContentType="application/vnd.openxmlformats-officedocument.spreadsheetml.comments+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4.xml" ContentType="application/vnd.openxmlformats-officedocument.drawing+xml"/>
  <Override PartName="/xl/comments20.xml" ContentType="application/vnd.openxmlformats-officedocument.spreadsheetml.comments+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5.xml" ContentType="application/vnd.openxmlformats-officedocument.drawing+xml"/>
  <Override PartName="/xl/comments21.xml" ContentType="application/vnd.openxmlformats-officedocument.spreadsheetml.comments+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6.xml" ContentType="application/vnd.openxmlformats-officedocument.drawing+xml"/>
  <Override PartName="/xl/comments22.xml" ContentType="application/vnd.openxmlformats-officedocument.spreadsheetml.comments+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27.xml" ContentType="application/vnd.openxmlformats-officedocument.drawing+xml"/>
  <Override PartName="/xl/comments23.xml" ContentType="application/vnd.openxmlformats-officedocument.spreadsheetml.comments+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28.xml" ContentType="application/vnd.openxmlformats-officedocument.drawing+xml"/>
  <Override PartName="/xl/comments24.xml" ContentType="application/vnd.openxmlformats-officedocument.spreadsheetml.comments+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29.xml" ContentType="application/vnd.openxmlformats-officedocument.drawing+xml"/>
  <Override PartName="/xl/comments25.xml" ContentType="application/vnd.openxmlformats-officedocument.spreadsheetml.comments+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30.xml" ContentType="application/vnd.openxmlformats-officedocument.drawing+xml"/>
  <Override PartName="/xl/comments26.xml" ContentType="application/vnd.openxmlformats-officedocument.spreadsheetml.comments+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31.xml" ContentType="application/vnd.openxmlformats-officedocument.drawing+xml"/>
  <Override PartName="/xl/comments27.xml" ContentType="application/vnd.openxmlformats-officedocument.spreadsheetml.comments+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32.xml" ContentType="application/vnd.openxmlformats-officedocument.drawing+xml"/>
  <Override PartName="/xl/comments28.xml" ContentType="application/vnd.openxmlformats-officedocument.spreadsheetml.comments+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33.xml" ContentType="application/vnd.openxmlformats-officedocument.drawing+xml"/>
  <Override PartName="/xl/comments29.xml" ContentType="application/vnd.openxmlformats-officedocument.spreadsheetml.comments+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34.xml" ContentType="application/vnd.openxmlformats-officedocument.drawing+xml"/>
  <Override PartName="/xl/comments30.xml" ContentType="application/vnd.openxmlformats-officedocument.spreadsheetml.comments+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35.xml" ContentType="application/vnd.openxmlformats-officedocument.drawing+xml"/>
  <Override PartName="/xl/comments31.xml" ContentType="application/vnd.openxmlformats-officedocument.spreadsheetml.comments+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36.xml" ContentType="application/vnd.openxmlformats-officedocument.drawing+xml"/>
  <Override PartName="/xl/comments32.xml" ContentType="application/vnd.openxmlformats-officedocument.spreadsheetml.comments+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37.xml" ContentType="application/vnd.openxmlformats-officedocument.drawing+xml"/>
  <Override PartName="/xl/comments33.xml" ContentType="application/vnd.openxmlformats-officedocument.spreadsheetml.comments+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38.xml" ContentType="application/vnd.openxmlformats-officedocument.drawing+xml"/>
  <Override PartName="/xl/comments34.xml" ContentType="application/vnd.openxmlformats-officedocument.spreadsheetml.comments+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39.xml" ContentType="application/vnd.openxmlformats-officedocument.drawing+xml"/>
  <Override PartName="/xl/comments35.xml" ContentType="application/vnd.openxmlformats-officedocument.spreadsheetml.comments+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40.xml" ContentType="application/vnd.openxmlformats-officedocument.drawing+xml"/>
  <Override PartName="/xl/comments36.xml" ContentType="application/vnd.openxmlformats-officedocument.spreadsheetml.comments+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41.xml" ContentType="application/vnd.openxmlformats-officedocument.drawing+xml"/>
  <Override PartName="/xl/comments37.xml" ContentType="application/vnd.openxmlformats-officedocument.spreadsheetml.comments+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42.xml" ContentType="application/vnd.openxmlformats-officedocument.drawing+xml"/>
  <Override PartName="/xl/comments38.xml" ContentType="application/vnd.openxmlformats-officedocument.spreadsheetml.comments+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43.xml" ContentType="application/vnd.openxmlformats-officedocument.drawing+xml"/>
  <Override PartName="/xl/comments39.xml" ContentType="application/vnd.openxmlformats-officedocument.spreadsheetml.comments+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44.xml" ContentType="application/vnd.openxmlformats-officedocument.drawing+xml"/>
  <Override PartName="/xl/comments40.xml" ContentType="application/vnd.openxmlformats-officedocument.spreadsheetml.comments+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45.xml" ContentType="application/vnd.openxmlformats-officedocument.drawing+xml"/>
  <Override PartName="/xl/comments41.xml" ContentType="application/vnd.openxmlformats-officedocument.spreadsheetml.comments+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46.xml" ContentType="application/vnd.openxmlformats-officedocument.drawing+xml"/>
  <Override PartName="/xl/comments42.xml" ContentType="application/vnd.openxmlformats-officedocument.spreadsheetml.comments+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drawings/drawing47.xml" ContentType="application/vnd.openxmlformats-officedocument.drawing+xml"/>
  <Override PartName="/xl/comments43.xml" ContentType="application/vnd.openxmlformats-officedocument.spreadsheetml.comments+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48.xml" ContentType="application/vnd.openxmlformats-officedocument.drawing+xml"/>
  <Override PartName="/xl/comments44.xml" ContentType="application/vnd.openxmlformats-officedocument.spreadsheetml.comments+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villarreal\Desktop\"/>
    </mc:Choice>
  </mc:AlternateContent>
  <bookViews>
    <workbookView xWindow="0" yWindow="0" windowWidth="28800" windowHeight="11835" tabRatio="161"/>
  </bookViews>
  <sheets>
    <sheet name="Índice" sheetId="2" r:id="rId1"/>
    <sheet name="FICHA TÉCNICA" sheetId="1" r:id="rId2"/>
    <sheet name="FICHA TÉCNICA (2)" sheetId="3" r:id="rId3"/>
    <sheet name="FICHA TÉCNICA (4)" sheetId="5" r:id="rId4"/>
    <sheet name="FICHA TÉCNICA (5)" sheetId="6" r:id="rId5"/>
    <sheet name="FICHA TÉCNICA (6)" sheetId="7" r:id="rId6"/>
    <sheet name="FICHA TÉCNICA (7)" sheetId="8" r:id="rId7"/>
    <sheet name="FICHA TÉCNICA (8)" sheetId="9" r:id="rId8"/>
    <sheet name="FICHA TÉCNICA 9" sheetId="10" r:id="rId9"/>
    <sheet name="FICHA TÉCNICA 10" sheetId="11" r:id="rId10"/>
    <sheet name="FICHA TÉCNICA (9)" sheetId="12" r:id="rId11"/>
    <sheet name="FICHA TÉCNICA (10)" sheetId="13" r:id="rId12"/>
    <sheet name="FICHA TÉCNICA (12)" sheetId="15" r:id="rId13"/>
    <sheet name="FICHA TÉCNICA (13)" sheetId="16" r:id="rId14"/>
    <sheet name="FICHA TÉCNICA (14)" sheetId="17" r:id="rId15"/>
    <sheet name="FICHA TÉCNICA (15)" sheetId="18" r:id="rId16"/>
    <sheet name="FICHA TÉCNICA (16)" sheetId="19" r:id="rId17"/>
    <sheet name="FICHA TÉCNICA (17)" sheetId="20" r:id="rId18"/>
    <sheet name="FICHA TÉCNICA (18)" sheetId="21" r:id="rId19"/>
    <sheet name="FICHA TÉCNICA (19)" sheetId="22" r:id="rId20"/>
    <sheet name="FICHA TÉCNICA (20)" sheetId="23" r:id="rId21"/>
    <sheet name="PQRSD" sheetId="24" r:id="rId22"/>
    <sheet name="SATISFACCIÓN" sheetId="25" r:id="rId23"/>
    <sheet name="CORRESPONDENCIA" sheetId="26" r:id="rId24"/>
    <sheet name="FICHA TÉCNICA (21)" sheetId="27" r:id="rId25"/>
    <sheet name="FICHA TÉCNICA (22)" sheetId="28" r:id="rId26"/>
    <sheet name="FICHA TÉCNICA (23)" sheetId="29" r:id="rId27"/>
    <sheet name="FICHA TÉCNICA (acum)" sheetId="30" r:id="rId28"/>
    <sheet name="FICHA TÉCNICA (24)" sheetId="31" r:id="rId29"/>
    <sheet name="FICHA TÉCNICA (25)" sheetId="32" r:id="rId30"/>
    <sheet name="FICHA TÉCNICA (26)" sheetId="33" r:id="rId31"/>
    <sheet name="FICHA TÉCNICA (27)" sheetId="34" r:id="rId32"/>
    <sheet name="FICHA TÉCNICA (28)" sheetId="35" r:id="rId33"/>
    <sheet name="FICHA TÉCNICA (29)" sheetId="36" r:id="rId34"/>
    <sheet name="FICHA TÉCNICA (30)" sheetId="37" r:id="rId35"/>
    <sheet name="FICHA TÉCNICA (31)" sheetId="38" r:id="rId36"/>
    <sheet name="FICHA TÉCNICA (32)" sheetId="39" r:id="rId37"/>
    <sheet name="Formacion" sheetId="42" r:id="rId38"/>
    <sheet name="Indice de citaciones" sheetId="43" r:id="rId39"/>
    <sheet name="factor de impacto" sheetId="44" r:id="rId40"/>
    <sheet name="FICHA TÉCNICA (33)" sheetId="45" r:id="rId41"/>
    <sheet name="FICHA TÉCNICA (34)" sheetId="46" r:id="rId42"/>
    <sheet name="FICHA TÉCNICA (36)" sheetId="49" r:id="rId43"/>
    <sheet name="FICHA TÉCNICA (35)" sheetId="47" r:id="rId44"/>
    <sheet name="FICHA TÉCNICA (11)" sheetId="50" r:id="rId45"/>
    <sheet name="Gen Conocimiento" sheetId="51" r:id="rId46"/>
    <sheet name="Aprop Conocimiento" sheetId="52" r:id="rId47"/>
    <sheet name="FICHA TÉCNICA (3)" sheetId="53" r:id="rId48"/>
  </sheets>
  <definedNames>
    <definedName name="_xlnm.Print_Area" localSheetId="46">'Aprop Conocimiento'!$A$1:$L$35</definedName>
    <definedName name="_xlnm.Print_Area" localSheetId="23">CORRESPONDENCIA!$A$1:$L$35</definedName>
    <definedName name="_xlnm.Print_Area" localSheetId="39">'factor de impacto'!$A$1:$L$35</definedName>
    <definedName name="_xlnm.Print_Area" localSheetId="1">'FICHA TÉCNICA'!$A$1:$L$35</definedName>
    <definedName name="_xlnm.Print_Area" localSheetId="11">'FICHA TÉCNICA (10)'!$A$1:$L$36</definedName>
    <definedName name="_xlnm.Print_Area" localSheetId="44">'FICHA TÉCNICA (11)'!$A$1:$L$35</definedName>
    <definedName name="_xlnm.Print_Area" localSheetId="12">'FICHA TÉCNICA (12)'!$A$1:$L$35</definedName>
    <definedName name="_xlnm.Print_Area" localSheetId="13">'FICHA TÉCNICA (13)'!$A$1:$L$35</definedName>
    <definedName name="_xlnm.Print_Area" localSheetId="14">'FICHA TÉCNICA (14)'!$A$1:$L$35</definedName>
    <definedName name="_xlnm.Print_Area" localSheetId="15">'FICHA TÉCNICA (15)'!$A$1:$L$35</definedName>
    <definedName name="_xlnm.Print_Area" localSheetId="16">'FICHA TÉCNICA (16)'!$A$1:$L$35</definedName>
    <definedName name="_xlnm.Print_Area" localSheetId="17">'FICHA TÉCNICA (17)'!$A$1:$L$35</definedName>
    <definedName name="_xlnm.Print_Area" localSheetId="18">'FICHA TÉCNICA (18)'!$A$1:$L$35</definedName>
    <definedName name="_xlnm.Print_Area" localSheetId="19">'FICHA TÉCNICA (19)'!$A$1:$L$35</definedName>
    <definedName name="_xlnm.Print_Area" localSheetId="2">'FICHA TÉCNICA (2)'!$A$1:$L$35</definedName>
    <definedName name="_xlnm.Print_Area" localSheetId="20">'FICHA TÉCNICA (20)'!$A$1:$L$35</definedName>
    <definedName name="_xlnm.Print_Area" localSheetId="24">'FICHA TÉCNICA (21)'!$A$1:$L$35</definedName>
    <definedName name="_xlnm.Print_Area" localSheetId="25">'FICHA TÉCNICA (22)'!$A$1:$L$35</definedName>
    <definedName name="_xlnm.Print_Area" localSheetId="26">'FICHA TÉCNICA (23)'!$A$1:$L$35</definedName>
    <definedName name="_xlnm.Print_Area" localSheetId="28">'FICHA TÉCNICA (24)'!$A$1:$L$35</definedName>
    <definedName name="_xlnm.Print_Area" localSheetId="29">'FICHA TÉCNICA (25)'!$A$1:$L$35</definedName>
    <definedName name="_xlnm.Print_Area" localSheetId="30">'FICHA TÉCNICA (26)'!$A$1:$L$35</definedName>
    <definedName name="_xlnm.Print_Area" localSheetId="31">'FICHA TÉCNICA (27)'!$A$1:$L$35</definedName>
    <definedName name="_xlnm.Print_Area" localSheetId="32">'FICHA TÉCNICA (28)'!$A$1:$L$35</definedName>
    <definedName name="_xlnm.Print_Area" localSheetId="33">'FICHA TÉCNICA (29)'!$A$1:$L$35</definedName>
    <definedName name="_xlnm.Print_Area" localSheetId="47">'FICHA TÉCNICA (3)'!$A$1:$L$35</definedName>
    <definedName name="_xlnm.Print_Area" localSheetId="36">'FICHA TÉCNICA (32)'!$A$1:$L$35</definedName>
    <definedName name="_xlnm.Print_Area" localSheetId="40">'FICHA TÉCNICA (33)'!$A$1:$L$35</definedName>
    <definedName name="_xlnm.Print_Area" localSheetId="41">'FICHA TÉCNICA (34)'!$A$1:$L$35</definedName>
    <definedName name="_xlnm.Print_Area" localSheetId="43">'FICHA TÉCNICA (35)'!$A$1:$L$31</definedName>
    <definedName name="_xlnm.Print_Area" localSheetId="42">'FICHA TÉCNICA (36)'!$A$1:$L$56</definedName>
    <definedName name="_xlnm.Print_Area" localSheetId="3">'FICHA TÉCNICA (4)'!$A$1:$L$35</definedName>
    <definedName name="_xlnm.Print_Area" localSheetId="4">'FICHA TÉCNICA (5)'!$A$1:$L$35</definedName>
    <definedName name="_xlnm.Print_Area" localSheetId="5">'FICHA TÉCNICA (6)'!$A$1:$L$35</definedName>
    <definedName name="_xlnm.Print_Area" localSheetId="6">'FICHA TÉCNICA (7)'!$A$1:$L$35</definedName>
    <definedName name="_xlnm.Print_Area" localSheetId="7">'FICHA TÉCNICA (8)'!$A$1:$L$43</definedName>
    <definedName name="_xlnm.Print_Area" localSheetId="10">'FICHA TÉCNICA (9)'!$A$1:$L$35</definedName>
    <definedName name="_xlnm.Print_Area" localSheetId="27">'FICHA TÉCNICA (acum)'!$A$1:$L$35</definedName>
    <definedName name="_xlnm.Print_Area" localSheetId="9">'FICHA TÉCNICA 10'!$A$1:$L$35</definedName>
    <definedName name="_xlnm.Print_Area" localSheetId="8">'FICHA TÉCNICA 9'!$A$1:$L$35</definedName>
    <definedName name="_xlnm.Print_Area" localSheetId="37">Formacion!$A$1:$L$35</definedName>
    <definedName name="_xlnm.Print_Area" localSheetId="45">'Gen Conocimiento'!$A$1:$L$35</definedName>
    <definedName name="_xlnm.Print_Area" localSheetId="38">'Indice de citaciones'!$A$1:$L$35</definedName>
    <definedName name="_xlnm.Print_Area" localSheetId="21">PQRSD!$A$1:$L$35</definedName>
    <definedName name="_xlnm.Print_Area" localSheetId="22">SATISFACCIÓN!$A$1:$L$35</definedName>
    <definedName name="_xlnm.Print_Titles" localSheetId="46">'Aprop Conocimiento'!$1:$4</definedName>
    <definedName name="_xlnm.Print_Titles" localSheetId="23">CORRESPONDENCIA!$1:$4</definedName>
    <definedName name="_xlnm.Print_Titles" localSheetId="39">'factor de impacto'!$1:$4</definedName>
    <definedName name="_xlnm.Print_Titles" localSheetId="1">'FICHA TÉCNICA'!$1:$4</definedName>
    <definedName name="_xlnm.Print_Titles" localSheetId="11">'FICHA TÉCNICA (10)'!$1:$4</definedName>
    <definedName name="_xlnm.Print_Titles" localSheetId="44">'FICHA TÉCNICA (11)'!$1:$4</definedName>
    <definedName name="_xlnm.Print_Titles" localSheetId="12">'FICHA TÉCNICA (12)'!$1:$4</definedName>
    <definedName name="_xlnm.Print_Titles" localSheetId="13">'FICHA TÉCNICA (13)'!$1:$4</definedName>
    <definedName name="_xlnm.Print_Titles" localSheetId="14">'FICHA TÉCNICA (14)'!$1:$4</definedName>
    <definedName name="_xlnm.Print_Titles" localSheetId="15">'FICHA TÉCNICA (15)'!$1:$4</definedName>
    <definedName name="_xlnm.Print_Titles" localSheetId="16">'FICHA TÉCNICA (16)'!$1:$4</definedName>
    <definedName name="_xlnm.Print_Titles" localSheetId="17">'FICHA TÉCNICA (17)'!$1:$4</definedName>
    <definedName name="_xlnm.Print_Titles" localSheetId="18">'FICHA TÉCNICA (18)'!$1:$4</definedName>
    <definedName name="_xlnm.Print_Titles" localSheetId="19">'FICHA TÉCNICA (19)'!$1:$4</definedName>
    <definedName name="_xlnm.Print_Titles" localSheetId="2">'FICHA TÉCNICA (2)'!$1:$4</definedName>
    <definedName name="_xlnm.Print_Titles" localSheetId="20">'FICHA TÉCNICA (20)'!$1:$4</definedName>
    <definedName name="_xlnm.Print_Titles" localSheetId="24">'FICHA TÉCNICA (21)'!$1:$4</definedName>
    <definedName name="_xlnm.Print_Titles" localSheetId="25">'FICHA TÉCNICA (22)'!$1:$4</definedName>
    <definedName name="_xlnm.Print_Titles" localSheetId="26">'FICHA TÉCNICA (23)'!$1:$4</definedName>
    <definedName name="_xlnm.Print_Titles" localSheetId="28">'FICHA TÉCNICA (24)'!$1:$4</definedName>
    <definedName name="_xlnm.Print_Titles" localSheetId="29">'FICHA TÉCNICA (25)'!$1:$4</definedName>
    <definedName name="_xlnm.Print_Titles" localSheetId="30">'FICHA TÉCNICA (26)'!$1:$4</definedName>
    <definedName name="_xlnm.Print_Titles" localSheetId="31">'FICHA TÉCNICA (27)'!$1:$4</definedName>
    <definedName name="_xlnm.Print_Titles" localSheetId="32">'FICHA TÉCNICA (28)'!$1:$4</definedName>
    <definedName name="_xlnm.Print_Titles" localSheetId="33">'FICHA TÉCNICA (29)'!$1:$4</definedName>
    <definedName name="_xlnm.Print_Titles" localSheetId="47">'FICHA TÉCNICA (3)'!$1:$4</definedName>
    <definedName name="_xlnm.Print_Titles" localSheetId="34">'FICHA TÉCNICA (30)'!$1:$4</definedName>
    <definedName name="_xlnm.Print_Titles" localSheetId="35">'FICHA TÉCNICA (31)'!$1:$4</definedName>
    <definedName name="_xlnm.Print_Titles" localSheetId="36">'FICHA TÉCNICA (32)'!$1:$4</definedName>
    <definedName name="_xlnm.Print_Titles" localSheetId="40">'FICHA TÉCNICA (33)'!$1:$4</definedName>
    <definedName name="_xlnm.Print_Titles" localSheetId="41">'FICHA TÉCNICA (34)'!$1:$4</definedName>
    <definedName name="_xlnm.Print_Titles" localSheetId="43">'FICHA TÉCNICA (35)'!$1:$4</definedName>
    <definedName name="_xlnm.Print_Titles" localSheetId="42">'FICHA TÉCNICA (36)'!$1:$4</definedName>
    <definedName name="_xlnm.Print_Titles" localSheetId="3">'FICHA TÉCNICA (4)'!$1:$4</definedName>
    <definedName name="_xlnm.Print_Titles" localSheetId="4">'FICHA TÉCNICA (5)'!$1:$4</definedName>
    <definedName name="_xlnm.Print_Titles" localSheetId="5">'FICHA TÉCNICA (6)'!$1:$4</definedName>
    <definedName name="_xlnm.Print_Titles" localSheetId="6">'FICHA TÉCNICA (7)'!$1:$4</definedName>
    <definedName name="_xlnm.Print_Titles" localSheetId="7">'FICHA TÉCNICA (8)'!$1:$4</definedName>
    <definedName name="_xlnm.Print_Titles" localSheetId="10">'FICHA TÉCNICA (9)'!$1:$4</definedName>
    <definedName name="_xlnm.Print_Titles" localSheetId="27">'FICHA TÉCNICA (acum)'!$1:$4</definedName>
    <definedName name="_xlnm.Print_Titles" localSheetId="9">'FICHA TÉCNICA 10'!$1:$4</definedName>
    <definedName name="_xlnm.Print_Titles" localSheetId="8">'FICHA TÉCNICA 9'!$1:$4</definedName>
    <definedName name="_xlnm.Print_Titles" localSheetId="37">Formacion!$1:$4</definedName>
    <definedName name="_xlnm.Print_Titles" localSheetId="45">'Gen Conocimiento'!$1:$4</definedName>
    <definedName name="_xlnm.Print_Titles" localSheetId="38">'Indice de citaciones'!$1:$4</definedName>
    <definedName name="_xlnm.Print_Titles" localSheetId="21">PQRSD!$1:$4</definedName>
    <definedName name="_xlnm.Print_Titles" localSheetId="22">SATISFACCIÓN!$1:$4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8" i="53" l="1"/>
  <c r="H27" i="53"/>
  <c r="H26" i="53"/>
  <c r="H25" i="53"/>
  <c r="A22" i="53"/>
  <c r="A21" i="53"/>
  <c r="A20" i="53"/>
  <c r="A19" i="53"/>
  <c r="A18" i="53"/>
  <c r="A17" i="53"/>
  <c r="A22" i="52" l="1"/>
  <c r="A21" i="52"/>
  <c r="A20" i="52"/>
  <c r="A19" i="52"/>
  <c r="A18" i="52"/>
  <c r="A17" i="52"/>
  <c r="A22" i="51"/>
  <c r="A21" i="51"/>
  <c r="A20" i="51"/>
  <c r="A19" i="51"/>
  <c r="A18" i="51"/>
  <c r="A17" i="51"/>
  <c r="A22" i="50" l="1"/>
  <c r="A21" i="50"/>
  <c r="A20" i="50"/>
  <c r="A19" i="50"/>
  <c r="A18" i="50"/>
  <c r="A17" i="50"/>
  <c r="H49" i="49"/>
  <c r="H48" i="49"/>
  <c r="H47" i="49"/>
  <c r="H46" i="49"/>
  <c r="C46" i="49"/>
  <c r="A43" i="49"/>
  <c r="A42" i="49"/>
  <c r="A41" i="49"/>
  <c r="A40" i="49"/>
  <c r="A39" i="49"/>
  <c r="A38" i="49"/>
  <c r="A37" i="49"/>
  <c r="A36" i="49"/>
  <c r="A35" i="49"/>
  <c r="A34" i="49"/>
  <c r="A33" i="49"/>
  <c r="A32" i="49"/>
  <c r="A31" i="49"/>
  <c r="A30" i="49"/>
  <c r="A29" i="49"/>
  <c r="A28" i="49"/>
  <c r="A27" i="49"/>
  <c r="A26" i="49"/>
  <c r="A25" i="49"/>
  <c r="A24" i="49"/>
  <c r="A23" i="49"/>
  <c r="A22" i="49"/>
  <c r="A21" i="49"/>
  <c r="A20" i="49"/>
  <c r="H24" i="47" l="1"/>
  <c r="H23" i="47"/>
  <c r="H22" i="47"/>
  <c r="H21" i="47"/>
  <c r="A18" i="47"/>
  <c r="A17" i="47"/>
  <c r="A22" i="46"/>
  <c r="A21" i="46"/>
  <c r="A20" i="46"/>
  <c r="A19" i="46"/>
  <c r="A18" i="46"/>
  <c r="A17" i="46"/>
  <c r="A22" i="45"/>
  <c r="A21" i="45"/>
  <c r="A20" i="45"/>
  <c r="A19" i="45"/>
  <c r="A18" i="45"/>
  <c r="A17" i="45"/>
  <c r="A22" i="44"/>
  <c r="A21" i="44"/>
  <c r="A20" i="44"/>
  <c r="A19" i="44"/>
  <c r="A18" i="44"/>
  <c r="A17" i="44"/>
  <c r="A22" i="43"/>
  <c r="A21" i="43"/>
  <c r="A20" i="43"/>
  <c r="A19" i="43"/>
  <c r="A18" i="43"/>
  <c r="A17" i="43"/>
  <c r="A22" i="42"/>
  <c r="A21" i="42"/>
  <c r="A20" i="42"/>
  <c r="A19" i="42"/>
  <c r="A18" i="42"/>
  <c r="A17" i="42"/>
  <c r="A22" i="39"/>
  <c r="A21" i="39"/>
  <c r="A20" i="39"/>
  <c r="A19" i="39"/>
  <c r="A18" i="39"/>
  <c r="A17" i="39"/>
  <c r="H28" i="38"/>
  <c r="A22" i="38"/>
  <c r="A21" i="38"/>
  <c r="A20" i="38"/>
  <c r="A19" i="38"/>
  <c r="A18" i="38"/>
  <c r="A17" i="38"/>
  <c r="H28" i="37" l="1"/>
  <c r="H26" i="37"/>
  <c r="A22" i="37"/>
  <c r="A21" i="37"/>
  <c r="A20" i="37"/>
  <c r="A19" i="37"/>
  <c r="A18" i="37"/>
  <c r="A17" i="37"/>
  <c r="H28" i="36" l="1"/>
  <c r="H26" i="36"/>
  <c r="A22" i="36"/>
  <c r="A21" i="36"/>
  <c r="A20" i="36"/>
  <c r="A19" i="36"/>
  <c r="A18" i="36"/>
  <c r="A17" i="36"/>
  <c r="H28" i="35" l="1"/>
  <c r="H26" i="35"/>
  <c r="A22" i="35"/>
  <c r="A21" i="35"/>
  <c r="A20" i="35"/>
  <c r="A19" i="35"/>
  <c r="A18" i="35"/>
  <c r="A17" i="35"/>
  <c r="H28" i="34" l="1"/>
  <c r="H26" i="34"/>
  <c r="A22" i="34"/>
  <c r="A21" i="34"/>
  <c r="A20" i="34"/>
  <c r="A19" i="34"/>
  <c r="A18" i="34"/>
  <c r="A17" i="34"/>
  <c r="A22" i="33" l="1"/>
  <c r="A21" i="33"/>
  <c r="A20" i="33"/>
  <c r="A19" i="33"/>
  <c r="A18" i="33"/>
  <c r="A17" i="33"/>
  <c r="A22" i="32"/>
  <c r="A21" i="32"/>
  <c r="A20" i="32"/>
  <c r="A19" i="32"/>
  <c r="A18" i="32"/>
  <c r="A17" i="32"/>
  <c r="A22" i="31" l="1"/>
  <c r="A21" i="31"/>
  <c r="A20" i="31"/>
  <c r="A19" i="31"/>
  <c r="A18" i="31"/>
  <c r="A17" i="31"/>
  <c r="H28" i="30" l="1"/>
  <c r="H27" i="30"/>
  <c r="H26" i="30"/>
  <c r="H25" i="30"/>
  <c r="A22" i="30"/>
  <c r="A21" i="30"/>
  <c r="A20" i="30"/>
  <c r="A19" i="30"/>
  <c r="A18" i="30"/>
  <c r="A17" i="30"/>
  <c r="A22" i="29"/>
  <c r="A21" i="29"/>
  <c r="A20" i="29"/>
  <c r="A19" i="29"/>
  <c r="A18" i="29"/>
  <c r="A17" i="29"/>
  <c r="A22" i="28"/>
  <c r="A21" i="28"/>
  <c r="A20" i="28"/>
  <c r="A19" i="28"/>
  <c r="A18" i="28"/>
  <c r="A17" i="28"/>
  <c r="A22" i="27"/>
  <c r="A21" i="27"/>
  <c r="A20" i="27"/>
  <c r="A19" i="27"/>
  <c r="A18" i="27"/>
  <c r="A17" i="27"/>
  <c r="A22" i="26"/>
  <c r="A21" i="26"/>
  <c r="A20" i="26"/>
  <c r="A19" i="26"/>
  <c r="A18" i="26"/>
  <c r="A17" i="26"/>
  <c r="A22" i="25"/>
  <c r="A21" i="25"/>
  <c r="A20" i="25"/>
  <c r="A19" i="25"/>
  <c r="A18" i="25"/>
  <c r="A17" i="25"/>
  <c r="A22" i="24"/>
  <c r="A21" i="24"/>
  <c r="A20" i="24"/>
  <c r="A19" i="24"/>
  <c r="A18" i="24"/>
  <c r="A17" i="24"/>
  <c r="A22" i="23" l="1"/>
  <c r="A21" i="23"/>
  <c r="A20" i="23"/>
  <c r="A19" i="23"/>
  <c r="A18" i="23"/>
  <c r="A17" i="23"/>
  <c r="A22" i="22"/>
  <c r="A21" i="22"/>
  <c r="A20" i="22"/>
  <c r="A19" i="22"/>
  <c r="A18" i="22"/>
  <c r="A17" i="22"/>
  <c r="A22" i="21"/>
  <c r="A21" i="21"/>
  <c r="A20" i="21"/>
  <c r="A19" i="21"/>
  <c r="A18" i="21"/>
  <c r="A17" i="21"/>
  <c r="A22" i="20"/>
  <c r="A21" i="20"/>
  <c r="A20" i="20"/>
  <c r="A19" i="20"/>
  <c r="A18" i="20"/>
  <c r="A17" i="20"/>
  <c r="H28" i="19"/>
  <c r="H27" i="19"/>
  <c r="H26" i="19"/>
  <c r="H25" i="19"/>
  <c r="A22" i="19"/>
  <c r="A21" i="19"/>
  <c r="A20" i="19"/>
  <c r="A19" i="19"/>
  <c r="A18" i="19"/>
  <c r="A17" i="19"/>
  <c r="H28" i="18" l="1"/>
  <c r="H27" i="18"/>
  <c r="H26" i="18"/>
  <c r="H25" i="18"/>
  <c r="A22" i="18"/>
  <c r="A21" i="18"/>
  <c r="A20" i="18"/>
  <c r="A19" i="18"/>
  <c r="A18" i="18"/>
  <c r="A17" i="18"/>
  <c r="H28" i="17" l="1"/>
  <c r="H27" i="17"/>
  <c r="H26" i="17"/>
  <c r="H25" i="17"/>
  <c r="A22" i="17"/>
  <c r="A21" i="17"/>
  <c r="A20" i="17"/>
  <c r="A19" i="17"/>
  <c r="A18" i="17"/>
  <c r="A17" i="17"/>
  <c r="H28" i="16" l="1"/>
  <c r="H27" i="16"/>
  <c r="H26" i="16"/>
  <c r="H25" i="16"/>
  <c r="A22" i="16"/>
  <c r="A21" i="16"/>
  <c r="A20" i="16"/>
  <c r="A19" i="16"/>
  <c r="A18" i="16"/>
  <c r="A17" i="16"/>
  <c r="H28" i="15" l="1"/>
  <c r="H26" i="15"/>
  <c r="A22" i="15"/>
  <c r="A21" i="15"/>
  <c r="A20" i="15"/>
  <c r="A19" i="15"/>
  <c r="A18" i="15"/>
  <c r="A17" i="15"/>
  <c r="H29" i="13" l="1"/>
  <c r="H28" i="13"/>
  <c r="H27" i="13"/>
  <c r="H26" i="13"/>
  <c r="A23" i="13"/>
  <c r="A22" i="13"/>
  <c r="A21" i="13"/>
  <c r="A20" i="13"/>
  <c r="A19" i="13"/>
  <c r="A18" i="13"/>
  <c r="A17" i="13"/>
  <c r="H28" i="12" l="1"/>
  <c r="H26" i="12"/>
  <c r="A22" i="12"/>
  <c r="A21" i="12"/>
  <c r="A20" i="12"/>
  <c r="A19" i="12"/>
  <c r="A18" i="12"/>
  <c r="A17" i="12"/>
  <c r="A22" i="11" l="1"/>
  <c r="A21" i="11"/>
  <c r="A20" i="11"/>
  <c r="A19" i="11"/>
  <c r="A18" i="11"/>
  <c r="A17" i="11"/>
  <c r="A22" i="10"/>
  <c r="A21" i="10"/>
  <c r="A20" i="10"/>
  <c r="A19" i="10"/>
  <c r="A18" i="10"/>
  <c r="A17" i="10"/>
  <c r="H36" i="9" l="1"/>
  <c r="H35" i="9"/>
  <c r="H34" i="9"/>
  <c r="H33" i="9"/>
  <c r="H32" i="9"/>
  <c r="H31" i="9"/>
  <c r="H30" i="9"/>
  <c r="H29" i="9"/>
  <c r="H28" i="9"/>
  <c r="H27" i="9"/>
  <c r="H26" i="9"/>
  <c r="H25" i="9"/>
  <c r="A22" i="9"/>
  <c r="A21" i="9"/>
  <c r="A20" i="9"/>
  <c r="A19" i="9"/>
  <c r="A18" i="9"/>
  <c r="A17" i="9"/>
  <c r="E28" i="8" l="1"/>
  <c r="E27" i="8"/>
  <c r="E26" i="8"/>
  <c r="E25" i="8"/>
  <c r="A22" i="8"/>
  <c r="A21" i="8"/>
  <c r="A20" i="8"/>
  <c r="A19" i="8"/>
  <c r="A18" i="8"/>
  <c r="A17" i="8"/>
  <c r="A22" i="7" l="1"/>
  <c r="A21" i="7"/>
  <c r="A20" i="7"/>
  <c r="A19" i="7"/>
  <c r="A18" i="7"/>
  <c r="A17" i="7"/>
  <c r="F28" i="6" l="1"/>
  <c r="E28" i="6"/>
  <c r="F27" i="6"/>
  <c r="E27" i="6"/>
  <c r="F26" i="6"/>
  <c r="E26" i="6"/>
  <c r="F25" i="6"/>
  <c r="E25" i="6"/>
  <c r="A22" i="6"/>
  <c r="A21" i="6"/>
  <c r="A20" i="6"/>
  <c r="A19" i="6"/>
  <c r="A18" i="6"/>
  <c r="A17" i="6"/>
  <c r="H28" i="5" l="1"/>
  <c r="H26" i="5"/>
  <c r="A22" i="5"/>
  <c r="A21" i="5"/>
  <c r="A20" i="5"/>
  <c r="A19" i="5"/>
  <c r="A18" i="5"/>
  <c r="A17" i="5"/>
  <c r="H28" i="3" l="1"/>
  <c r="H27" i="3"/>
  <c r="H26" i="3"/>
  <c r="H25" i="3"/>
  <c r="A22" i="3"/>
  <c r="A21" i="3"/>
  <c r="A20" i="3"/>
  <c r="A19" i="3"/>
  <c r="A18" i="3"/>
  <c r="A17" i="3"/>
  <c r="H28" i="1"/>
  <c r="H27" i="1"/>
  <c r="H26" i="1"/>
  <c r="H25" i="1"/>
  <c r="A22" i="1"/>
  <c r="A21" i="1"/>
  <c r="A20" i="1"/>
  <c r="A19" i="1"/>
  <c r="A18" i="1"/>
  <c r="A17" i="1"/>
</calcChain>
</file>

<file path=xl/comments1.xml><?xml version="1.0" encoding="utf-8"?>
<comments xmlns="http://schemas.openxmlformats.org/spreadsheetml/2006/main">
  <authors>
    <author>Usuario de Windows</author>
    <author>Sebastian Villarreal Romero</author>
    <author>Sebastián Villarreal Romero</author>
  </authors>
  <commentList>
    <comment ref="B7" authorId="0" shapeId="0">
      <text>
        <r>
          <rPr>
            <b/>
            <sz val="9"/>
            <color indexed="81"/>
            <rFont val="Arial"/>
            <family val="2"/>
          </rPr>
          <t>Describa el nombre del indicador</t>
        </r>
      </text>
    </comment>
    <comment ref="L7" authorId="1" shapeId="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text>
        <r>
          <rPr>
            <b/>
            <sz val="12"/>
            <color indexed="81"/>
            <rFont val="Tahoma"/>
            <family val="2"/>
          </rPr>
          <t>Seleccione al menos un objetivo estratégico al cual le contribuya el indicador</t>
        </r>
      </text>
    </comment>
    <comment ref="L9" authorId="1" shapeId="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text>
        <r>
          <rPr>
            <b/>
            <sz val="9"/>
            <color indexed="81"/>
            <rFont val="Arial"/>
            <family val="2"/>
          </rPr>
          <t>Seleccione el proceso que el indicador permite medir</t>
        </r>
      </text>
    </comment>
    <comment ref="L10" authorId="1" shapeId="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text>
        <r>
          <rPr>
            <b/>
            <sz val="9"/>
            <color indexed="81"/>
            <rFont val="Arial"/>
            <family val="2"/>
          </rPr>
          <t>Seleccione que tipo de indicador es el que está formulando</t>
        </r>
      </text>
    </comment>
    <comment ref="L11" authorId="2" shapeId="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text>
        <r>
          <rPr>
            <b/>
            <sz val="9"/>
            <color indexed="81"/>
            <rFont val="Arial"/>
            <family val="2"/>
          </rPr>
          <t>Describa la forma o procedimiento para realizar la medición del indicador</t>
        </r>
      </text>
    </comment>
    <comment ref="L12" authorId="1" shapeId="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text>
        <r>
          <rPr>
            <b/>
            <sz val="9"/>
            <color indexed="81"/>
            <rFont val="Arial"/>
            <family val="2"/>
          </rPr>
          <t>Amplíe, si es necesario, la información de las fuentes de información. Ejemplo DANE - Encuesta Nacional de Hogares 2020</t>
        </r>
      </text>
    </comment>
    <comment ref="L13" authorId="2" shapeId="0">
      <text>
        <r>
          <rPr>
            <sz val="12"/>
            <color indexed="81"/>
            <rFont val="Tahoma"/>
            <family val="2"/>
          </rPr>
          <t xml:space="preserve">Especificque la unidad de medida del indicador: Ejemplo: Número, personas, procentaje…
</t>
        </r>
      </text>
    </comment>
    <comment ref="B14" authorId="0" shapeId="0">
      <text>
        <r>
          <rPr>
            <b/>
            <sz val="10"/>
            <color indexed="81"/>
            <rFont val="Arial"/>
            <family val="2"/>
          </rPr>
          <t>Seleccione la periodicidad con que se realizará la medición</t>
        </r>
      </text>
    </comment>
    <comment ref="D14" authorId="0" shapeId="0">
      <text>
        <r>
          <rPr>
            <b/>
            <sz val="10"/>
            <color indexed="81"/>
            <rFont val="Arial"/>
            <family val="2"/>
          </rPr>
          <t>Seleccione, de la lista desplegable, el tipo de acumulación</t>
        </r>
      </text>
    </comment>
    <comment ref="L14" authorId="1" shapeId="0">
      <text>
        <r>
          <rPr>
            <b/>
            <sz val="12"/>
            <color indexed="81"/>
            <rFont val="Tahoma"/>
            <family val="2"/>
          </rPr>
          <t>Planeación:</t>
        </r>
        <r>
          <rPr>
            <sz val="12"/>
            <color indexed="81"/>
            <rFont val="Tahoma"/>
            <family val="2"/>
          </rPr>
          <t xml:space="preserve"> Especifique la fecha de la línea base</t>
        </r>
      </text>
    </comment>
    <comment ref="L15" authorId="1" shapeId="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text>
        <r>
          <rPr>
            <sz val="9"/>
            <color indexed="81"/>
            <rFont val="Tahoma"/>
            <family val="2"/>
          </rPr>
          <t>Escriba el año de la vigencia del indicador. Esto es, el año para el que calucla las metas.  Ejemplo: 2021</t>
        </r>
      </text>
    </comment>
    <comment ref="C23" authorId="0" shapeId="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text>
        <r>
          <rPr>
            <b/>
            <sz val="12"/>
            <color indexed="81"/>
            <rFont val="Tahoma"/>
            <family val="2"/>
          </rPr>
          <t>Diligencie los datos solicitados de la persona que será responsable del área para el indicador.</t>
        </r>
      </text>
    </comment>
    <comment ref="L34" authorId="2" shapeId="0">
      <text>
        <r>
          <rPr>
            <b/>
            <sz val="12"/>
            <color indexed="81"/>
            <rFont val="Tahoma"/>
            <family val="2"/>
          </rPr>
          <t>Este espacio lo diligenciará la Oficina Asesora de Planeación</t>
        </r>
      </text>
    </comment>
  </commentList>
</comments>
</file>

<file path=xl/comments10.xml><?xml version="1.0" encoding="utf-8"?>
<comments xmlns="http://schemas.openxmlformats.org/spreadsheetml/2006/main">
  <authors>
    <author>Usuario de Windows</author>
    <author>Sebastian Villarreal Romero</author>
    <author>Sebastián Villarreal Romero</author>
  </authors>
  <commentList>
    <comment ref="B7" authorId="0" shapeId="0">
      <text>
        <r>
          <rPr>
            <b/>
            <sz val="9"/>
            <color indexed="81"/>
            <rFont val="Arial"/>
            <family val="2"/>
          </rPr>
          <t>Describa el nombre del indicador</t>
        </r>
      </text>
    </comment>
    <comment ref="L7" authorId="1" shapeId="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text>
        <r>
          <rPr>
            <b/>
            <sz val="12"/>
            <color indexed="81"/>
            <rFont val="Tahoma"/>
            <family val="2"/>
          </rPr>
          <t>Seleccione al menos un objetivo estratégico al cual le contribuya el indicador</t>
        </r>
      </text>
    </comment>
    <comment ref="L9" authorId="1" shapeId="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text>
        <r>
          <rPr>
            <b/>
            <sz val="9"/>
            <color indexed="81"/>
            <rFont val="Arial"/>
            <family val="2"/>
          </rPr>
          <t>Seleccione el proceso que el indicador permite medir</t>
        </r>
      </text>
    </comment>
    <comment ref="L10" authorId="1" shapeId="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text>
        <r>
          <rPr>
            <b/>
            <sz val="9"/>
            <color indexed="81"/>
            <rFont val="Arial"/>
            <family val="2"/>
          </rPr>
          <t>Seleccione que tipo de indicador es el que está formulando</t>
        </r>
      </text>
    </comment>
    <comment ref="L11" authorId="2" shapeId="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text>
        <r>
          <rPr>
            <b/>
            <sz val="9"/>
            <color indexed="81"/>
            <rFont val="Arial"/>
            <family val="2"/>
          </rPr>
          <t>Describa la forma o procedimiento para realizar la medición del indicador</t>
        </r>
      </text>
    </comment>
    <comment ref="L12" authorId="1" shapeId="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text>
        <r>
          <rPr>
            <b/>
            <sz val="9"/>
            <color indexed="81"/>
            <rFont val="Arial"/>
            <family val="2"/>
          </rPr>
          <t>Amplíe, si es necesario, la información de las fuentes de información. Ejemplo DANE - Encuesta Nacional de Hogares 2020</t>
        </r>
      </text>
    </comment>
    <comment ref="L13" authorId="2" shapeId="0">
      <text>
        <r>
          <rPr>
            <sz val="12"/>
            <color indexed="81"/>
            <rFont val="Tahoma"/>
            <family val="2"/>
          </rPr>
          <t xml:space="preserve">Especificque la unidad de medida del indicador: Ejemplo: Número, personas, procentaje…
</t>
        </r>
      </text>
    </comment>
    <comment ref="B14" authorId="0" shapeId="0">
      <text>
        <r>
          <rPr>
            <b/>
            <sz val="10"/>
            <color indexed="81"/>
            <rFont val="Arial"/>
            <family val="2"/>
          </rPr>
          <t>Seleccione la periodicidad con que se realizará la medición</t>
        </r>
      </text>
    </comment>
    <comment ref="D14" authorId="0" shapeId="0">
      <text>
        <r>
          <rPr>
            <b/>
            <sz val="10"/>
            <color indexed="81"/>
            <rFont val="Arial"/>
            <family val="2"/>
          </rPr>
          <t>Seleccione, de la lista desplegable, el tipo de acumulación</t>
        </r>
      </text>
    </comment>
    <comment ref="L14" authorId="1" shapeId="0">
      <text>
        <r>
          <rPr>
            <b/>
            <sz val="12"/>
            <color indexed="81"/>
            <rFont val="Tahoma"/>
            <family val="2"/>
          </rPr>
          <t>Planeación:</t>
        </r>
        <r>
          <rPr>
            <sz val="12"/>
            <color indexed="81"/>
            <rFont val="Tahoma"/>
            <family val="2"/>
          </rPr>
          <t xml:space="preserve"> Especifique la fecha de la línea base</t>
        </r>
      </text>
    </comment>
    <comment ref="L15" authorId="1" shapeId="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text>
        <r>
          <rPr>
            <sz val="9"/>
            <color indexed="81"/>
            <rFont val="Tahoma"/>
            <family val="2"/>
          </rPr>
          <t>Escriba el año de la vigencia del indicador. Esto es, el año para el que calucla las metas.  Ejemplo: 2021</t>
        </r>
      </text>
    </comment>
    <comment ref="C23" authorId="0" shapeId="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text>
        <r>
          <rPr>
            <b/>
            <sz val="12"/>
            <color indexed="81"/>
            <rFont val="Tahoma"/>
            <family val="2"/>
          </rPr>
          <t>Diligencie los datos solicitados de la persona que será responsable del área para el indicador.</t>
        </r>
      </text>
    </comment>
    <comment ref="L34" authorId="2" shapeId="0">
      <text>
        <r>
          <rPr>
            <b/>
            <sz val="12"/>
            <color indexed="81"/>
            <rFont val="Tahoma"/>
            <family val="2"/>
          </rPr>
          <t>Este espacio lo diligenciará la Oficina Asesora de Planeación</t>
        </r>
      </text>
    </comment>
  </commentList>
</comments>
</file>

<file path=xl/comments11.xml><?xml version="1.0" encoding="utf-8"?>
<comments xmlns="http://schemas.openxmlformats.org/spreadsheetml/2006/main">
  <authors>
    <author>Usuario de Windows</author>
    <author>Sebastian Villarreal Romero</author>
    <author>Sebastián Villarreal Romero</author>
  </authors>
  <commentList>
    <comment ref="B7" authorId="0" shapeId="0">
      <text>
        <r>
          <rPr>
            <b/>
            <sz val="9"/>
            <color indexed="81"/>
            <rFont val="Arial"/>
            <family val="2"/>
          </rPr>
          <t>Describa el nombre del indicador</t>
        </r>
      </text>
    </comment>
    <comment ref="L7" authorId="1" shapeId="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text>
        <r>
          <rPr>
            <b/>
            <sz val="12"/>
            <color indexed="81"/>
            <rFont val="Tahoma"/>
            <family val="2"/>
          </rPr>
          <t>Seleccione al menos un objetivo estratégico al cual le contribuya el indicador</t>
        </r>
      </text>
    </comment>
    <comment ref="L9" authorId="1" shapeId="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text>
        <r>
          <rPr>
            <b/>
            <sz val="9"/>
            <color indexed="81"/>
            <rFont val="Arial"/>
            <family val="2"/>
          </rPr>
          <t>Seleccione el proceso que el indicador permite medir</t>
        </r>
      </text>
    </comment>
    <comment ref="L10" authorId="1" shapeId="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text>
        <r>
          <rPr>
            <b/>
            <sz val="9"/>
            <color indexed="81"/>
            <rFont val="Arial"/>
            <family val="2"/>
          </rPr>
          <t>Seleccione que tipo de indicador es el que está formulando</t>
        </r>
      </text>
    </comment>
    <comment ref="L11" authorId="2" shapeId="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text>
        <r>
          <rPr>
            <b/>
            <sz val="9"/>
            <color indexed="81"/>
            <rFont val="Arial"/>
            <family val="2"/>
          </rPr>
          <t>Describa la forma o procedimiento para realizar la medición del indicador</t>
        </r>
      </text>
    </comment>
    <comment ref="L12" authorId="1" shapeId="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text>
        <r>
          <rPr>
            <b/>
            <sz val="9"/>
            <color indexed="81"/>
            <rFont val="Arial"/>
            <family val="2"/>
          </rPr>
          <t>Amplíe, si es necesario, la información de las fuentes de información. Ejemplo DANE - Encuesta Nacional de Hogares 2020</t>
        </r>
      </text>
    </comment>
    <comment ref="L13" authorId="2" shapeId="0">
      <text>
        <r>
          <rPr>
            <sz val="12"/>
            <color indexed="81"/>
            <rFont val="Tahoma"/>
            <family val="2"/>
          </rPr>
          <t xml:space="preserve">Especificque la unidad de medida del indicador: Ejemplo: Número, personas, procentaje…
</t>
        </r>
      </text>
    </comment>
    <comment ref="B14" authorId="0" shapeId="0">
      <text>
        <r>
          <rPr>
            <b/>
            <sz val="10"/>
            <color indexed="81"/>
            <rFont val="Arial"/>
            <family val="2"/>
          </rPr>
          <t>Seleccione la periodicidad con que se realizará la medición</t>
        </r>
      </text>
    </comment>
    <comment ref="D14" authorId="0" shapeId="0">
      <text>
        <r>
          <rPr>
            <b/>
            <sz val="10"/>
            <color indexed="81"/>
            <rFont val="Arial"/>
            <family val="2"/>
          </rPr>
          <t>Seleccione, de la lista desplegable, el tipo de acumulación</t>
        </r>
      </text>
    </comment>
    <comment ref="L14" authorId="1" shapeId="0">
      <text>
        <r>
          <rPr>
            <b/>
            <sz val="12"/>
            <color indexed="81"/>
            <rFont val="Tahoma"/>
            <family val="2"/>
          </rPr>
          <t>Planeación:</t>
        </r>
        <r>
          <rPr>
            <sz val="12"/>
            <color indexed="81"/>
            <rFont val="Tahoma"/>
            <family val="2"/>
          </rPr>
          <t xml:space="preserve"> Especifique la fecha de la línea base</t>
        </r>
      </text>
    </comment>
    <comment ref="L15" authorId="1" shapeId="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4" authorId="2" shapeId="0">
      <text>
        <r>
          <rPr>
            <sz val="9"/>
            <color indexed="81"/>
            <rFont val="Tahoma"/>
            <family val="2"/>
          </rPr>
          <t>Escriba el año de la vigencia del indicador. Esto es, el año para el que calucla las metas.  Ejemplo: 2021</t>
        </r>
      </text>
    </comment>
    <comment ref="C24" authorId="0" shapeId="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4" authorId="2" shapeId="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4" authorId="2" shapeId="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4" authorId="2" shapeId="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30" authorId="1" shapeId="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1" authorId="1" shapeId="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2" authorId="1" shapeId="0">
      <text>
        <r>
          <rPr>
            <b/>
            <sz val="12"/>
            <color indexed="81"/>
            <rFont val="Tahoma"/>
            <family val="2"/>
          </rPr>
          <t>Diligencie los datos solicitados de la persona que será responsable del área para el indicador.</t>
        </r>
      </text>
    </comment>
    <comment ref="L35" authorId="2" shapeId="0">
      <text>
        <r>
          <rPr>
            <b/>
            <sz val="12"/>
            <color indexed="81"/>
            <rFont val="Tahoma"/>
            <family val="2"/>
          </rPr>
          <t>Este espacio lo diligenciará la Oficina Asesora de Planeación</t>
        </r>
      </text>
    </comment>
  </commentList>
</comments>
</file>

<file path=xl/comments12.xml><?xml version="1.0" encoding="utf-8"?>
<comments xmlns="http://schemas.openxmlformats.org/spreadsheetml/2006/main">
  <authors>
    <author>Usuario de Windows</author>
    <author>Sebastian Villarreal Romero</author>
    <author>Sebastián Villarreal Romero</author>
  </authors>
  <commentList>
    <comment ref="B7" authorId="0" shapeId="0">
      <text>
        <r>
          <rPr>
            <b/>
            <sz val="9"/>
            <color indexed="81"/>
            <rFont val="Arial"/>
            <family val="2"/>
          </rPr>
          <t>Describa el nombre del indicador</t>
        </r>
      </text>
    </comment>
    <comment ref="L7" authorId="1" shapeId="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text>
        <r>
          <rPr>
            <b/>
            <sz val="12"/>
            <color indexed="81"/>
            <rFont val="Tahoma"/>
            <family val="2"/>
          </rPr>
          <t>Seleccione al menos un objetivo estratégico al cual le contribuya el indicador</t>
        </r>
      </text>
    </comment>
    <comment ref="L9" authorId="1" shapeId="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text>
        <r>
          <rPr>
            <b/>
            <sz val="9"/>
            <color indexed="81"/>
            <rFont val="Arial"/>
            <family val="2"/>
          </rPr>
          <t>Seleccione el proceso que el indicador permite medir</t>
        </r>
      </text>
    </comment>
    <comment ref="L10" authorId="1" shapeId="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text>
        <r>
          <rPr>
            <b/>
            <sz val="9"/>
            <color indexed="81"/>
            <rFont val="Arial"/>
            <family val="2"/>
          </rPr>
          <t>Seleccione que tipo de indicador es el que está formulando</t>
        </r>
      </text>
    </comment>
    <comment ref="L11" authorId="2" shapeId="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text>
        <r>
          <rPr>
            <b/>
            <sz val="9"/>
            <color indexed="81"/>
            <rFont val="Arial"/>
            <family val="2"/>
          </rPr>
          <t>Describa la forma o procedimiento para realizar la medición del indicador</t>
        </r>
      </text>
    </comment>
    <comment ref="L12" authorId="1" shapeId="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text>
        <r>
          <rPr>
            <b/>
            <sz val="9"/>
            <color indexed="81"/>
            <rFont val="Arial"/>
            <family val="2"/>
          </rPr>
          <t>Amplíe, si es necesario, la información de las fuentes de información. Ejemplo DANE - Encuesta Nacional de Hogares 2020</t>
        </r>
      </text>
    </comment>
    <comment ref="L13" authorId="2" shapeId="0">
      <text>
        <r>
          <rPr>
            <sz val="12"/>
            <color indexed="81"/>
            <rFont val="Tahoma"/>
            <family val="2"/>
          </rPr>
          <t xml:space="preserve">Especificque la unidad de medida del indicador: Ejemplo: Número, personas, procentaje…
</t>
        </r>
      </text>
    </comment>
    <comment ref="B14" authorId="0" shapeId="0">
      <text>
        <r>
          <rPr>
            <b/>
            <sz val="10"/>
            <color indexed="81"/>
            <rFont val="Arial"/>
            <family val="2"/>
          </rPr>
          <t>Seleccione la periodicidad con que se realizará la medición</t>
        </r>
      </text>
    </comment>
    <comment ref="D14" authorId="0" shapeId="0">
      <text>
        <r>
          <rPr>
            <b/>
            <sz val="10"/>
            <color indexed="81"/>
            <rFont val="Arial"/>
            <family val="2"/>
          </rPr>
          <t>Seleccione, de la lista desplegable, el tipo de acumulación</t>
        </r>
      </text>
    </comment>
    <comment ref="L14" authorId="1" shapeId="0">
      <text>
        <r>
          <rPr>
            <b/>
            <sz val="12"/>
            <color indexed="81"/>
            <rFont val="Tahoma"/>
            <family val="2"/>
          </rPr>
          <t>Planeación:</t>
        </r>
        <r>
          <rPr>
            <sz val="12"/>
            <color indexed="81"/>
            <rFont val="Tahoma"/>
            <family val="2"/>
          </rPr>
          <t xml:space="preserve"> Especifique la fecha de la línea base</t>
        </r>
      </text>
    </comment>
    <comment ref="L15" authorId="1" shapeId="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text>
        <r>
          <rPr>
            <sz val="9"/>
            <color indexed="81"/>
            <rFont val="Tahoma"/>
            <family val="2"/>
          </rPr>
          <t>Escriba el año de la vigencia del indicador. Esto es, el año para el que calucla las metas.  Ejemplo: 2021</t>
        </r>
      </text>
    </comment>
    <comment ref="C23" authorId="0" shapeId="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text>
        <r>
          <rPr>
            <b/>
            <sz val="12"/>
            <color indexed="81"/>
            <rFont val="Tahoma"/>
            <family val="2"/>
          </rPr>
          <t>Diligencie los datos solicitados de la persona que será responsable del área para el indicador.</t>
        </r>
      </text>
    </comment>
    <comment ref="L34" authorId="2" shapeId="0">
      <text>
        <r>
          <rPr>
            <b/>
            <sz val="12"/>
            <color indexed="81"/>
            <rFont val="Tahoma"/>
            <family val="2"/>
          </rPr>
          <t>Este espacio lo diligenciará la Oficina Asesora de Planeación</t>
        </r>
      </text>
    </comment>
  </commentList>
</comments>
</file>

<file path=xl/comments13.xml><?xml version="1.0" encoding="utf-8"?>
<comments xmlns="http://schemas.openxmlformats.org/spreadsheetml/2006/main">
  <authors>
    <author>Usuario de Windows</author>
    <author>Sebastian Villarreal Romero</author>
    <author>Sebastián Villarreal Romero</author>
  </authors>
  <commentList>
    <comment ref="B7" authorId="0" shapeId="0">
      <text>
        <r>
          <rPr>
            <b/>
            <sz val="9"/>
            <color indexed="81"/>
            <rFont val="Arial"/>
            <family val="2"/>
          </rPr>
          <t>Describa el nombre del indicador</t>
        </r>
      </text>
    </comment>
    <comment ref="L7" authorId="1" shapeId="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text>
        <r>
          <rPr>
            <b/>
            <sz val="12"/>
            <color indexed="81"/>
            <rFont val="Tahoma"/>
            <family val="2"/>
          </rPr>
          <t>Seleccione al menos un objetivo estratégico al cual le contribuya el indicador</t>
        </r>
      </text>
    </comment>
    <comment ref="L9" authorId="1" shapeId="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text>
        <r>
          <rPr>
            <b/>
            <sz val="9"/>
            <color indexed="81"/>
            <rFont val="Arial"/>
            <family val="2"/>
          </rPr>
          <t>Seleccione el proceso que el indicador permite medir</t>
        </r>
      </text>
    </comment>
    <comment ref="L10" authorId="1" shapeId="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text>
        <r>
          <rPr>
            <b/>
            <sz val="9"/>
            <color indexed="81"/>
            <rFont val="Arial"/>
            <family val="2"/>
          </rPr>
          <t>Seleccione que tipo de indicador es el que está formulando</t>
        </r>
      </text>
    </comment>
    <comment ref="L11" authorId="2" shapeId="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text>
        <r>
          <rPr>
            <b/>
            <sz val="9"/>
            <color indexed="81"/>
            <rFont val="Arial"/>
            <family val="2"/>
          </rPr>
          <t>Describa la forma o procedimiento para realizar la medición del indicador</t>
        </r>
      </text>
    </comment>
    <comment ref="L12" authorId="1" shapeId="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text>
        <r>
          <rPr>
            <b/>
            <sz val="9"/>
            <color indexed="81"/>
            <rFont val="Arial"/>
            <family val="2"/>
          </rPr>
          <t>Amplíe, si es necesario, la información de las fuentes de información. Ejemplo DANE - Encuesta Nacional de Hogares 2020</t>
        </r>
      </text>
    </comment>
    <comment ref="L13" authorId="2" shapeId="0">
      <text>
        <r>
          <rPr>
            <sz val="12"/>
            <color indexed="81"/>
            <rFont val="Tahoma"/>
            <family val="2"/>
          </rPr>
          <t xml:space="preserve">Especificque la unidad de medida del indicador: Ejemplo: Número, personas, procentaje…
</t>
        </r>
      </text>
    </comment>
    <comment ref="B14" authorId="0" shapeId="0">
      <text>
        <r>
          <rPr>
            <b/>
            <sz val="10"/>
            <color indexed="81"/>
            <rFont val="Arial"/>
            <family val="2"/>
          </rPr>
          <t>Seleccione la periodicidad con que se realizará la medición</t>
        </r>
      </text>
    </comment>
    <comment ref="D14" authorId="0" shapeId="0">
      <text>
        <r>
          <rPr>
            <b/>
            <sz val="10"/>
            <color indexed="81"/>
            <rFont val="Arial"/>
            <family val="2"/>
          </rPr>
          <t>Seleccione, de la lista desplegable, el tipo de acumulación</t>
        </r>
      </text>
    </comment>
    <comment ref="L14" authorId="1" shapeId="0">
      <text>
        <r>
          <rPr>
            <b/>
            <sz val="12"/>
            <color indexed="81"/>
            <rFont val="Tahoma"/>
            <family val="2"/>
          </rPr>
          <t>Planeación:</t>
        </r>
        <r>
          <rPr>
            <sz val="12"/>
            <color indexed="81"/>
            <rFont val="Tahoma"/>
            <family val="2"/>
          </rPr>
          <t xml:space="preserve"> Especifique la fecha de la línea base</t>
        </r>
      </text>
    </comment>
    <comment ref="L15" authorId="1" shapeId="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text>
        <r>
          <rPr>
            <sz val="9"/>
            <color indexed="81"/>
            <rFont val="Tahoma"/>
            <family val="2"/>
          </rPr>
          <t>Escriba el año de la vigencia del indicador. Esto es, el año para el que calucla las metas.  Ejemplo: 2021</t>
        </r>
      </text>
    </comment>
    <comment ref="C23" authorId="0" shapeId="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text>
        <r>
          <rPr>
            <b/>
            <sz val="12"/>
            <color indexed="81"/>
            <rFont val="Tahoma"/>
            <family val="2"/>
          </rPr>
          <t>Diligencie los datos solicitados de la persona que será responsable del área para el indicador.</t>
        </r>
      </text>
    </comment>
    <comment ref="L34" authorId="2" shapeId="0">
      <text>
        <r>
          <rPr>
            <b/>
            <sz val="12"/>
            <color indexed="81"/>
            <rFont val="Tahoma"/>
            <family val="2"/>
          </rPr>
          <t>Este espacio lo diligenciará la Oficina Asesora de Planeación</t>
        </r>
      </text>
    </comment>
  </commentList>
</comments>
</file>

<file path=xl/comments14.xml><?xml version="1.0" encoding="utf-8"?>
<comments xmlns="http://schemas.openxmlformats.org/spreadsheetml/2006/main">
  <authors>
    <author>Usuario de Windows</author>
    <author>Sebastian Villarreal Romero</author>
    <author>Sebastián Villarreal Romero</author>
  </authors>
  <commentList>
    <comment ref="B7" authorId="0" shapeId="0">
      <text>
        <r>
          <rPr>
            <b/>
            <sz val="9"/>
            <color indexed="81"/>
            <rFont val="Arial"/>
            <family val="2"/>
          </rPr>
          <t>Describa el nombre del indicador</t>
        </r>
      </text>
    </comment>
    <comment ref="L7" authorId="1" shapeId="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text>
        <r>
          <rPr>
            <b/>
            <sz val="12"/>
            <color indexed="81"/>
            <rFont val="Tahoma"/>
            <family val="2"/>
          </rPr>
          <t>Seleccione al menos un objetivo estratégico al cual le contribuya el indicador</t>
        </r>
      </text>
    </comment>
    <comment ref="L9" authorId="1" shapeId="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text>
        <r>
          <rPr>
            <b/>
            <sz val="9"/>
            <color indexed="81"/>
            <rFont val="Arial"/>
            <family val="2"/>
          </rPr>
          <t>Seleccione el proceso que el indicador permite medir</t>
        </r>
      </text>
    </comment>
    <comment ref="L10" authorId="1" shapeId="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text>
        <r>
          <rPr>
            <b/>
            <sz val="9"/>
            <color indexed="81"/>
            <rFont val="Arial"/>
            <family val="2"/>
          </rPr>
          <t>Seleccione que tipo de indicador es el que está formulando</t>
        </r>
      </text>
    </comment>
    <comment ref="L11" authorId="2" shapeId="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text>
        <r>
          <rPr>
            <b/>
            <sz val="9"/>
            <color indexed="81"/>
            <rFont val="Arial"/>
            <family val="2"/>
          </rPr>
          <t>Describa la forma o procedimiento para realizar la medición del indicador</t>
        </r>
      </text>
    </comment>
    <comment ref="L12" authorId="1" shapeId="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text>
        <r>
          <rPr>
            <b/>
            <sz val="9"/>
            <color indexed="81"/>
            <rFont val="Arial"/>
            <family val="2"/>
          </rPr>
          <t>Amplíe, si es necesario, la información de las fuentes de información. Ejemplo DANE - Encuesta Nacional de Hogares 2020</t>
        </r>
      </text>
    </comment>
    <comment ref="L13" authorId="2" shapeId="0">
      <text>
        <r>
          <rPr>
            <sz val="12"/>
            <color indexed="81"/>
            <rFont val="Tahoma"/>
            <family val="2"/>
          </rPr>
          <t xml:space="preserve">Especificque la unidad de medida del indicador: Ejemplo: Número, personas, procentaje…
</t>
        </r>
      </text>
    </comment>
    <comment ref="B14" authorId="0" shapeId="0">
      <text>
        <r>
          <rPr>
            <b/>
            <sz val="10"/>
            <color indexed="81"/>
            <rFont val="Arial"/>
            <family val="2"/>
          </rPr>
          <t>Seleccione la periodicidad con que se realizará la medición</t>
        </r>
      </text>
    </comment>
    <comment ref="D14" authorId="0" shapeId="0">
      <text>
        <r>
          <rPr>
            <b/>
            <sz val="10"/>
            <color indexed="81"/>
            <rFont val="Arial"/>
            <family val="2"/>
          </rPr>
          <t>Seleccione, de la lista desplegable, el tipo de acumulación</t>
        </r>
      </text>
    </comment>
    <comment ref="L14" authorId="1" shapeId="0">
      <text>
        <r>
          <rPr>
            <b/>
            <sz val="12"/>
            <color indexed="81"/>
            <rFont val="Tahoma"/>
            <family val="2"/>
          </rPr>
          <t>Planeación:</t>
        </r>
        <r>
          <rPr>
            <sz val="12"/>
            <color indexed="81"/>
            <rFont val="Tahoma"/>
            <family val="2"/>
          </rPr>
          <t xml:space="preserve"> Especifique la fecha de la línea base</t>
        </r>
      </text>
    </comment>
    <comment ref="L15" authorId="1" shapeId="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text>
        <r>
          <rPr>
            <sz val="9"/>
            <color indexed="81"/>
            <rFont val="Tahoma"/>
            <family val="2"/>
          </rPr>
          <t>Escriba el año de la vigencia del indicador. Esto es, el año para el que calucla las metas.  Ejemplo: 2021</t>
        </r>
      </text>
    </comment>
    <comment ref="C23" authorId="0" shapeId="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text>
        <r>
          <rPr>
            <b/>
            <sz val="12"/>
            <color indexed="81"/>
            <rFont val="Tahoma"/>
            <family val="2"/>
          </rPr>
          <t>Diligencie los datos solicitados de la persona que será responsable del área para el indicador.</t>
        </r>
      </text>
    </comment>
    <comment ref="L34" authorId="2" shapeId="0">
      <text>
        <r>
          <rPr>
            <b/>
            <sz val="12"/>
            <color indexed="81"/>
            <rFont val="Tahoma"/>
            <family val="2"/>
          </rPr>
          <t>Este espacio lo diligenciará la Oficina Asesora de Planeación</t>
        </r>
      </text>
    </comment>
  </commentList>
</comments>
</file>

<file path=xl/comments15.xml><?xml version="1.0" encoding="utf-8"?>
<comments xmlns="http://schemas.openxmlformats.org/spreadsheetml/2006/main">
  <authors>
    <author>Usuario de Windows</author>
    <author>Sebastian Villarreal Romero</author>
    <author>Sebastián Villarreal Romero</author>
  </authors>
  <commentList>
    <comment ref="B7" authorId="0" shapeId="0">
      <text>
        <r>
          <rPr>
            <b/>
            <sz val="9"/>
            <color indexed="81"/>
            <rFont val="Arial"/>
            <family val="2"/>
          </rPr>
          <t>Describa el nombre del indicador</t>
        </r>
      </text>
    </comment>
    <comment ref="L7" authorId="1" shapeId="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text>
        <r>
          <rPr>
            <b/>
            <sz val="12"/>
            <color indexed="81"/>
            <rFont val="Tahoma"/>
            <family val="2"/>
          </rPr>
          <t>Seleccione al menos un objetivo estratégico al cual le contribuya el indicador</t>
        </r>
      </text>
    </comment>
    <comment ref="L9" authorId="1" shapeId="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text>
        <r>
          <rPr>
            <b/>
            <sz val="9"/>
            <color indexed="81"/>
            <rFont val="Arial"/>
            <family val="2"/>
          </rPr>
          <t>Seleccione el proceso que el indicador permite medir</t>
        </r>
      </text>
    </comment>
    <comment ref="L10" authorId="1" shapeId="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text>
        <r>
          <rPr>
            <b/>
            <sz val="9"/>
            <color indexed="81"/>
            <rFont val="Arial"/>
            <family val="2"/>
          </rPr>
          <t>Seleccione que tipo de indicador es el que está formulando</t>
        </r>
      </text>
    </comment>
    <comment ref="L11" authorId="2" shapeId="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text>
        <r>
          <rPr>
            <b/>
            <sz val="9"/>
            <color indexed="81"/>
            <rFont val="Arial"/>
            <family val="2"/>
          </rPr>
          <t>Describa la forma o procedimiento para realizar la medición del indicador</t>
        </r>
      </text>
    </comment>
    <comment ref="L12" authorId="1" shapeId="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text>
        <r>
          <rPr>
            <b/>
            <sz val="9"/>
            <color indexed="81"/>
            <rFont val="Arial"/>
            <family val="2"/>
          </rPr>
          <t>Amplíe, si es necesario, la información de las fuentes de información. Ejemplo DANE - Encuesta Nacional de Hogares 2020</t>
        </r>
      </text>
    </comment>
    <comment ref="L13" authorId="2" shapeId="0">
      <text>
        <r>
          <rPr>
            <sz val="12"/>
            <color indexed="81"/>
            <rFont val="Tahoma"/>
            <family val="2"/>
          </rPr>
          <t xml:space="preserve">Especificque la unidad de medida del indicador: Ejemplo: Número, personas, procentaje…
</t>
        </r>
      </text>
    </comment>
    <comment ref="B14" authorId="0" shapeId="0">
      <text>
        <r>
          <rPr>
            <b/>
            <sz val="10"/>
            <color indexed="81"/>
            <rFont val="Arial"/>
            <family val="2"/>
          </rPr>
          <t>Seleccione la periodicidad con que se realizará la medición</t>
        </r>
      </text>
    </comment>
    <comment ref="D14" authorId="0" shapeId="0">
      <text>
        <r>
          <rPr>
            <b/>
            <sz val="10"/>
            <color indexed="81"/>
            <rFont val="Arial"/>
            <family val="2"/>
          </rPr>
          <t>Seleccione, de la lista desplegable, el tipo de acumulación</t>
        </r>
      </text>
    </comment>
    <comment ref="L14" authorId="1" shapeId="0">
      <text>
        <r>
          <rPr>
            <b/>
            <sz val="12"/>
            <color indexed="81"/>
            <rFont val="Tahoma"/>
            <family val="2"/>
          </rPr>
          <t>Planeación:</t>
        </r>
        <r>
          <rPr>
            <sz val="12"/>
            <color indexed="81"/>
            <rFont val="Tahoma"/>
            <family val="2"/>
          </rPr>
          <t xml:space="preserve"> Especifique la fecha de la línea base</t>
        </r>
      </text>
    </comment>
    <comment ref="L15" authorId="1" shapeId="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text>
        <r>
          <rPr>
            <sz val="9"/>
            <color indexed="81"/>
            <rFont val="Tahoma"/>
            <family val="2"/>
          </rPr>
          <t>Escriba el año de la vigencia del indicador. Esto es, el año para el que calucla las metas.  Ejemplo: 2021</t>
        </r>
      </text>
    </comment>
    <comment ref="C23" authorId="0" shapeId="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text>
        <r>
          <rPr>
            <b/>
            <sz val="12"/>
            <color indexed="81"/>
            <rFont val="Tahoma"/>
            <family val="2"/>
          </rPr>
          <t>Diligencie los datos solicitados de la persona que será responsable del área para el indicador.</t>
        </r>
      </text>
    </comment>
    <comment ref="L34" authorId="2" shapeId="0">
      <text>
        <r>
          <rPr>
            <b/>
            <sz val="12"/>
            <color indexed="81"/>
            <rFont val="Tahoma"/>
            <family val="2"/>
          </rPr>
          <t>Este espacio lo diligenciará la Oficina Asesora de Planeación</t>
        </r>
      </text>
    </comment>
  </commentList>
</comments>
</file>

<file path=xl/comments16.xml><?xml version="1.0" encoding="utf-8"?>
<comments xmlns="http://schemas.openxmlformats.org/spreadsheetml/2006/main">
  <authors>
    <author>Usuario de Windows</author>
    <author>Sebastian Villarreal Romero</author>
    <author>Sebastián Villarreal Romero</author>
  </authors>
  <commentList>
    <comment ref="B7" authorId="0" shapeId="0">
      <text>
        <r>
          <rPr>
            <b/>
            <sz val="9"/>
            <color indexed="81"/>
            <rFont val="Arial"/>
            <family val="2"/>
          </rPr>
          <t>Describa el nombre del indicador</t>
        </r>
      </text>
    </comment>
    <comment ref="L7" authorId="1" shapeId="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text>
        <r>
          <rPr>
            <b/>
            <sz val="12"/>
            <color indexed="81"/>
            <rFont val="Tahoma"/>
            <family val="2"/>
          </rPr>
          <t>Seleccione al menos un objetivo estratégico al cual le contribuya el indicador</t>
        </r>
      </text>
    </comment>
    <comment ref="L9" authorId="1" shapeId="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text>
        <r>
          <rPr>
            <b/>
            <sz val="9"/>
            <color indexed="81"/>
            <rFont val="Arial"/>
            <family val="2"/>
          </rPr>
          <t>Seleccione el proceso que el indicador permite medir</t>
        </r>
      </text>
    </comment>
    <comment ref="L10" authorId="1" shapeId="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text>
        <r>
          <rPr>
            <b/>
            <sz val="9"/>
            <color indexed="81"/>
            <rFont val="Arial"/>
            <family val="2"/>
          </rPr>
          <t>Seleccione que tipo de indicador es el que está formulando</t>
        </r>
      </text>
    </comment>
    <comment ref="L11" authorId="2" shapeId="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text>
        <r>
          <rPr>
            <b/>
            <sz val="9"/>
            <color indexed="81"/>
            <rFont val="Arial"/>
            <family val="2"/>
          </rPr>
          <t>Describa la forma o procedimiento para realizar la medición del indicador</t>
        </r>
      </text>
    </comment>
    <comment ref="L12" authorId="1" shapeId="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text>
        <r>
          <rPr>
            <b/>
            <sz val="9"/>
            <color indexed="81"/>
            <rFont val="Arial"/>
            <family val="2"/>
          </rPr>
          <t>Amplíe, si es necesario, la información de las fuentes de información. Ejemplo DANE - Encuesta Nacional de Hogares 2020</t>
        </r>
      </text>
    </comment>
    <comment ref="L13" authorId="2" shapeId="0">
      <text>
        <r>
          <rPr>
            <sz val="12"/>
            <color indexed="81"/>
            <rFont val="Tahoma"/>
            <family val="2"/>
          </rPr>
          <t xml:space="preserve">Especificque la unidad de medida del indicador: Ejemplo: Número, personas, procentaje…
</t>
        </r>
      </text>
    </comment>
    <comment ref="B14" authorId="0" shapeId="0">
      <text>
        <r>
          <rPr>
            <b/>
            <sz val="10"/>
            <color indexed="81"/>
            <rFont val="Arial"/>
            <family val="2"/>
          </rPr>
          <t>Seleccione la periodicidad con que se realizará la medición</t>
        </r>
      </text>
    </comment>
    <comment ref="D14" authorId="0" shapeId="0">
      <text>
        <r>
          <rPr>
            <b/>
            <sz val="10"/>
            <color indexed="81"/>
            <rFont val="Arial"/>
            <family val="2"/>
          </rPr>
          <t>Seleccione, de la lista desplegable, el tipo de acumulación</t>
        </r>
      </text>
    </comment>
    <comment ref="L14" authorId="1" shapeId="0">
      <text>
        <r>
          <rPr>
            <b/>
            <sz val="12"/>
            <color indexed="81"/>
            <rFont val="Tahoma"/>
            <family val="2"/>
          </rPr>
          <t>Planeación:</t>
        </r>
        <r>
          <rPr>
            <sz val="12"/>
            <color indexed="81"/>
            <rFont val="Tahoma"/>
            <family val="2"/>
          </rPr>
          <t xml:space="preserve"> Especifique la fecha de la línea base</t>
        </r>
      </text>
    </comment>
    <comment ref="L15" authorId="1" shapeId="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text>
        <r>
          <rPr>
            <sz val="9"/>
            <color indexed="81"/>
            <rFont val="Tahoma"/>
            <family val="2"/>
          </rPr>
          <t>Escriba el año de la vigencia del indicador. Esto es, el año para el que calucla las metas.  Ejemplo: 2021</t>
        </r>
      </text>
    </comment>
    <comment ref="C23" authorId="0" shapeId="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text>
        <r>
          <rPr>
            <b/>
            <sz val="12"/>
            <color indexed="81"/>
            <rFont val="Tahoma"/>
            <family val="2"/>
          </rPr>
          <t>Diligencie los datos solicitados de la persona que será responsable del área para el indicador.</t>
        </r>
      </text>
    </comment>
    <comment ref="L34" authorId="2" shapeId="0">
      <text>
        <r>
          <rPr>
            <b/>
            <sz val="12"/>
            <color indexed="81"/>
            <rFont val="Tahoma"/>
            <family val="2"/>
          </rPr>
          <t>Este espacio lo diligenciará la Oficina Asesora de Planeación</t>
        </r>
      </text>
    </comment>
  </commentList>
</comments>
</file>

<file path=xl/comments17.xml><?xml version="1.0" encoding="utf-8"?>
<comments xmlns="http://schemas.openxmlformats.org/spreadsheetml/2006/main">
  <authors>
    <author>Sebastian Villarreal Romero</author>
    <author>Sebastián Villarreal Romero</author>
  </authors>
  <commentList>
    <comment ref="L7" authorId="0" shapeId="0">
      <text>
        <r>
          <rPr>
            <b/>
            <sz val="12"/>
            <color indexed="81"/>
            <rFont val="Tahoma"/>
            <family val="2"/>
          </rPr>
          <t xml:space="preserve">Planeación: </t>
        </r>
        <r>
          <rPr>
            <sz val="12"/>
            <color indexed="81"/>
            <rFont val="Tahoma"/>
            <family val="2"/>
          </rPr>
          <t>Seleccione el Objetivo institucional al que le contribuye el indicador.</t>
        </r>
      </text>
    </comment>
    <comment ref="L8" authorId="0" shapeId="0">
      <text>
        <r>
          <rPr>
            <b/>
            <sz val="12"/>
            <color indexed="81"/>
            <rFont val="Tahoma"/>
            <family val="2"/>
          </rPr>
          <t>Seleccione al menos un objetivo estratégico al cual le contribuya el indicador</t>
        </r>
      </text>
    </comment>
    <comment ref="L9" authorId="0" shapeId="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L10" authorId="0" shapeId="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L11" authorId="1" shapeId="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L12" authorId="0" shapeId="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L13" authorId="1" shapeId="0">
      <text>
        <r>
          <rPr>
            <sz val="12"/>
            <color indexed="81"/>
            <rFont val="Tahoma"/>
            <family val="2"/>
          </rPr>
          <t xml:space="preserve">Especificque la unidad de medida del indicador: Ejemplo: Número, personas, procentaje…
</t>
        </r>
      </text>
    </comment>
    <comment ref="L14" authorId="0" shapeId="0">
      <text>
        <r>
          <rPr>
            <b/>
            <sz val="12"/>
            <color rgb="FF000000"/>
            <rFont val="Tahoma"/>
            <family val="2"/>
          </rPr>
          <t>Planeación:</t>
        </r>
        <r>
          <rPr>
            <sz val="12"/>
            <color rgb="FF000000"/>
            <rFont val="Tahoma"/>
            <family val="2"/>
          </rPr>
          <t xml:space="preserve"> Especifique la fecha de la línea base</t>
        </r>
      </text>
    </comment>
    <comment ref="L15" authorId="0" shapeId="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1" shapeId="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L23" authorId="1" shapeId="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0" shapeId="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0" shapeId="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0" shapeId="0">
      <text>
        <r>
          <rPr>
            <b/>
            <sz val="12"/>
            <color indexed="81"/>
            <rFont val="Tahoma"/>
            <family val="2"/>
          </rPr>
          <t>Diligencie los datos solicitados de la persona que será responsable del área para el indicador.</t>
        </r>
      </text>
    </comment>
    <comment ref="L34" authorId="1" shapeId="0">
      <text>
        <r>
          <rPr>
            <b/>
            <sz val="12"/>
            <color indexed="81"/>
            <rFont val="Tahoma"/>
            <family val="2"/>
          </rPr>
          <t>Este espacio lo diligenciará la Oficina Asesora de Planeación</t>
        </r>
      </text>
    </comment>
  </commentList>
</comments>
</file>

<file path=xl/comments18.xml><?xml version="1.0" encoding="utf-8"?>
<comments xmlns="http://schemas.openxmlformats.org/spreadsheetml/2006/main">
  <authors>
    <author>Usuario de Windows</author>
    <author>Sebastian Villarreal Romero</author>
    <author>Sebastián Villarreal Romero</author>
  </authors>
  <commentList>
    <comment ref="B7" authorId="0" shapeId="0">
      <text>
        <r>
          <rPr>
            <b/>
            <sz val="9"/>
            <color indexed="81"/>
            <rFont val="Arial"/>
            <family val="2"/>
          </rPr>
          <t>Describa el nombre del indicador</t>
        </r>
      </text>
    </comment>
    <comment ref="L7" authorId="1" shapeId="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text>
        <r>
          <rPr>
            <b/>
            <sz val="12"/>
            <color indexed="81"/>
            <rFont val="Tahoma"/>
            <family val="2"/>
          </rPr>
          <t>Seleccione al menos un objetivo estratégico al cual le contribuya el indicador</t>
        </r>
      </text>
    </comment>
    <comment ref="L9" authorId="1" shapeId="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text>
        <r>
          <rPr>
            <b/>
            <sz val="9"/>
            <color indexed="81"/>
            <rFont val="Arial"/>
            <family val="2"/>
          </rPr>
          <t>Seleccione el proceso que el indicador permite medir</t>
        </r>
      </text>
    </comment>
    <comment ref="L10" authorId="1" shapeId="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text>
        <r>
          <rPr>
            <b/>
            <sz val="9"/>
            <color indexed="81"/>
            <rFont val="Arial"/>
            <family val="2"/>
          </rPr>
          <t>Seleccione que tipo de indicador es el que está formulando</t>
        </r>
      </text>
    </comment>
    <comment ref="L11" authorId="2" shapeId="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text>
        <r>
          <rPr>
            <b/>
            <sz val="9"/>
            <color indexed="81"/>
            <rFont val="Arial"/>
            <family val="2"/>
          </rPr>
          <t>Describa la forma o procedimiento para realizar la medición del indicador</t>
        </r>
      </text>
    </comment>
    <comment ref="L12" authorId="1" shapeId="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text>
        <r>
          <rPr>
            <b/>
            <sz val="9"/>
            <color indexed="81"/>
            <rFont val="Arial"/>
            <family val="2"/>
          </rPr>
          <t>Amplíe, si es necesario, la información de las fuentes de información. Ejemplo DANE - Encuesta Nacional de Hogares 2020</t>
        </r>
      </text>
    </comment>
    <comment ref="L13" authorId="2" shapeId="0">
      <text>
        <r>
          <rPr>
            <sz val="12"/>
            <color indexed="81"/>
            <rFont val="Tahoma"/>
            <family val="2"/>
          </rPr>
          <t xml:space="preserve">Especificque la unidad de medida del indicador: Ejemplo: Número, personas, procentaje…
</t>
        </r>
      </text>
    </comment>
    <comment ref="B14" authorId="0" shapeId="0">
      <text>
        <r>
          <rPr>
            <b/>
            <sz val="10"/>
            <color indexed="81"/>
            <rFont val="Arial"/>
            <family val="2"/>
          </rPr>
          <t>Seleccione la periodicidad con que se realizará la medición</t>
        </r>
      </text>
    </comment>
    <comment ref="D14" authorId="0" shapeId="0">
      <text>
        <r>
          <rPr>
            <b/>
            <sz val="10"/>
            <color indexed="81"/>
            <rFont val="Arial"/>
            <family val="2"/>
          </rPr>
          <t>Seleccione, de la lista desplegable, el tipo de acumulación</t>
        </r>
      </text>
    </comment>
    <comment ref="L14" authorId="1" shapeId="0">
      <text>
        <r>
          <rPr>
            <b/>
            <sz val="12"/>
            <color indexed="81"/>
            <rFont val="Tahoma"/>
            <family val="2"/>
          </rPr>
          <t>Planeación:</t>
        </r>
        <r>
          <rPr>
            <sz val="12"/>
            <color indexed="81"/>
            <rFont val="Tahoma"/>
            <family val="2"/>
          </rPr>
          <t xml:space="preserve"> Especifique la fecha de la línea base</t>
        </r>
      </text>
    </comment>
    <comment ref="L15" authorId="1" shapeId="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text>
        <r>
          <rPr>
            <sz val="9"/>
            <color indexed="81"/>
            <rFont val="Tahoma"/>
            <family val="2"/>
          </rPr>
          <t>Escriba el año de la vigencia del indicador. Esto es, el año para el que calucla las metas.  Ejemplo: 2021</t>
        </r>
      </text>
    </comment>
    <comment ref="C23" authorId="0" shapeId="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text>
        <r>
          <rPr>
            <b/>
            <sz val="12"/>
            <color indexed="81"/>
            <rFont val="Tahoma"/>
            <family val="2"/>
          </rPr>
          <t>Diligencie los datos solicitados de la persona que será responsable del área para el indicador.</t>
        </r>
      </text>
    </comment>
    <comment ref="L34" authorId="2" shapeId="0">
      <text>
        <r>
          <rPr>
            <b/>
            <sz val="12"/>
            <color indexed="81"/>
            <rFont val="Tahoma"/>
            <family val="2"/>
          </rPr>
          <t>Este espacio lo diligenciará la Oficina Asesora de Planeación</t>
        </r>
      </text>
    </comment>
  </commentList>
</comments>
</file>

<file path=xl/comments19.xml><?xml version="1.0" encoding="utf-8"?>
<comments xmlns="http://schemas.openxmlformats.org/spreadsheetml/2006/main">
  <authors>
    <author>Usuario de Windows</author>
    <author>Sebastian Villarreal Romero</author>
    <author>Sebastián Villarreal Romero</author>
  </authors>
  <commentList>
    <comment ref="B7" authorId="0" shapeId="0">
      <text>
        <r>
          <rPr>
            <b/>
            <sz val="9"/>
            <color indexed="81"/>
            <rFont val="Arial"/>
            <family val="2"/>
          </rPr>
          <t>Describa el nombre del indicador</t>
        </r>
      </text>
    </comment>
    <comment ref="L7" authorId="1" shapeId="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text>
        <r>
          <rPr>
            <b/>
            <sz val="12"/>
            <color indexed="81"/>
            <rFont val="Tahoma"/>
            <family val="2"/>
          </rPr>
          <t>Seleccione al menos un objetivo estratégico al cual le contribuya el indicador</t>
        </r>
      </text>
    </comment>
    <comment ref="L9" authorId="1" shapeId="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text>
        <r>
          <rPr>
            <b/>
            <sz val="9"/>
            <color indexed="81"/>
            <rFont val="Arial"/>
            <family val="2"/>
          </rPr>
          <t>Seleccione el proceso que el indicador permite medir</t>
        </r>
      </text>
    </comment>
    <comment ref="L10" authorId="1" shapeId="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text>
        <r>
          <rPr>
            <b/>
            <sz val="9"/>
            <color indexed="81"/>
            <rFont val="Arial"/>
            <family val="2"/>
          </rPr>
          <t>Seleccione que tipo de indicador es el que está formulando</t>
        </r>
      </text>
    </comment>
    <comment ref="L11" authorId="2" shapeId="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text>
        <r>
          <rPr>
            <b/>
            <sz val="9"/>
            <color indexed="81"/>
            <rFont val="Arial"/>
            <family val="2"/>
          </rPr>
          <t>Describa la forma o procedimiento para realizar la medición del indicador</t>
        </r>
      </text>
    </comment>
    <comment ref="L12" authorId="1" shapeId="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text>
        <r>
          <rPr>
            <b/>
            <sz val="9"/>
            <color indexed="81"/>
            <rFont val="Arial"/>
            <family val="2"/>
          </rPr>
          <t>Amplíe, si es necesario, la información de las fuentes de información. Ejemplo DANE - Encuesta Nacional de Hogares 2020</t>
        </r>
      </text>
    </comment>
    <comment ref="L13" authorId="2" shapeId="0">
      <text>
        <r>
          <rPr>
            <sz val="12"/>
            <color indexed="81"/>
            <rFont val="Tahoma"/>
            <family val="2"/>
          </rPr>
          <t xml:space="preserve">Especificque la unidad de medida del indicador: Ejemplo: Número, personas, procentaje…
</t>
        </r>
      </text>
    </comment>
    <comment ref="B14" authorId="0" shapeId="0">
      <text>
        <r>
          <rPr>
            <b/>
            <sz val="10"/>
            <color indexed="81"/>
            <rFont val="Arial"/>
            <family val="2"/>
          </rPr>
          <t>Seleccione la periodicidad con que se realizará la medición</t>
        </r>
      </text>
    </comment>
    <comment ref="D14" authorId="0" shapeId="0">
      <text>
        <r>
          <rPr>
            <b/>
            <sz val="10"/>
            <color indexed="81"/>
            <rFont val="Arial"/>
            <family val="2"/>
          </rPr>
          <t>Seleccione, de la lista desplegable, el tipo de acumulación</t>
        </r>
      </text>
    </comment>
    <comment ref="L14" authorId="1" shapeId="0">
      <text>
        <r>
          <rPr>
            <b/>
            <sz val="12"/>
            <color indexed="81"/>
            <rFont val="Tahoma"/>
            <family val="2"/>
          </rPr>
          <t>Planeación:</t>
        </r>
        <r>
          <rPr>
            <sz val="12"/>
            <color indexed="81"/>
            <rFont val="Tahoma"/>
            <family val="2"/>
          </rPr>
          <t xml:space="preserve"> Especifique la fecha de la línea base</t>
        </r>
      </text>
    </comment>
    <comment ref="L15" authorId="1" shapeId="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text>
        <r>
          <rPr>
            <sz val="9"/>
            <color indexed="81"/>
            <rFont val="Tahoma"/>
            <family val="2"/>
          </rPr>
          <t>Escriba el año de la vigencia del indicador. Esto es, el año para el que calucla las metas.  Ejemplo: 2021</t>
        </r>
      </text>
    </comment>
    <comment ref="C23" authorId="0" shapeId="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text>
        <r>
          <rPr>
            <b/>
            <sz val="12"/>
            <color indexed="81"/>
            <rFont val="Tahoma"/>
            <family val="2"/>
          </rPr>
          <t>Diligencie los datos solicitados de la persona que será responsable del área para el indicador.</t>
        </r>
      </text>
    </comment>
    <comment ref="L34" authorId="2" shapeId="0">
      <text>
        <r>
          <rPr>
            <b/>
            <sz val="12"/>
            <color indexed="81"/>
            <rFont val="Tahoma"/>
            <family val="2"/>
          </rPr>
          <t>Este espacio lo diligenciará la Oficina Asesora de Planeación</t>
        </r>
      </text>
    </comment>
  </commentList>
</comments>
</file>

<file path=xl/comments2.xml><?xml version="1.0" encoding="utf-8"?>
<comments xmlns="http://schemas.openxmlformats.org/spreadsheetml/2006/main">
  <authors>
    <author>Usuario de Windows</author>
    <author>Sebastian Villarreal Romero</author>
    <author>Sebastián Villarreal Romero</author>
  </authors>
  <commentList>
    <comment ref="B7" authorId="0" shapeId="0">
      <text>
        <r>
          <rPr>
            <b/>
            <sz val="9"/>
            <color indexed="81"/>
            <rFont val="Arial"/>
            <family val="2"/>
          </rPr>
          <t>Describa el nombre del indicador</t>
        </r>
      </text>
    </comment>
    <comment ref="L7" authorId="1" shapeId="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text>
        <r>
          <rPr>
            <b/>
            <sz val="12"/>
            <color indexed="81"/>
            <rFont val="Tahoma"/>
            <family val="2"/>
          </rPr>
          <t>Seleccione al menos un objetivo estratégico al cual le contribuya el indicador</t>
        </r>
      </text>
    </comment>
    <comment ref="L9" authorId="1" shapeId="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text>
        <r>
          <rPr>
            <b/>
            <sz val="9"/>
            <color indexed="81"/>
            <rFont val="Arial"/>
            <family val="2"/>
          </rPr>
          <t>Seleccione el proceso que el indicador permite medir</t>
        </r>
      </text>
    </comment>
    <comment ref="L10" authorId="1" shapeId="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text>
        <r>
          <rPr>
            <b/>
            <sz val="9"/>
            <color indexed="81"/>
            <rFont val="Arial"/>
            <family val="2"/>
          </rPr>
          <t>Seleccione que tipo de indicador es el que está formulando</t>
        </r>
      </text>
    </comment>
    <comment ref="L11" authorId="2" shapeId="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text>
        <r>
          <rPr>
            <b/>
            <sz val="9"/>
            <color indexed="81"/>
            <rFont val="Arial"/>
            <family val="2"/>
          </rPr>
          <t>Describa la forma o procedimiento para realizar la medición del indicador</t>
        </r>
      </text>
    </comment>
    <comment ref="L12" authorId="1" shapeId="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text>
        <r>
          <rPr>
            <b/>
            <sz val="9"/>
            <color indexed="81"/>
            <rFont val="Arial"/>
            <family val="2"/>
          </rPr>
          <t>Amplíe, si es necesario, la información de las fuentes de información. Ejemplo DANE - Encuesta Nacional de Hogares 2020</t>
        </r>
      </text>
    </comment>
    <comment ref="L13" authorId="2" shapeId="0">
      <text>
        <r>
          <rPr>
            <sz val="12"/>
            <color indexed="81"/>
            <rFont val="Tahoma"/>
            <family val="2"/>
          </rPr>
          <t xml:space="preserve">Especificque la unidad de medida del indicador: Ejemplo: Número, personas, procentaje…
</t>
        </r>
      </text>
    </comment>
    <comment ref="B14" authorId="0" shapeId="0">
      <text>
        <r>
          <rPr>
            <b/>
            <sz val="10"/>
            <color indexed="81"/>
            <rFont val="Arial"/>
            <family val="2"/>
          </rPr>
          <t>Seleccione la periodicidad con que se realizará la medición</t>
        </r>
      </text>
    </comment>
    <comment ref="D14" authorId="0" shapeId="0">
      <text>
        <r>
          <rPr>
            <b/>
            <sz val="10"/>
            <color indexed="81"/>
            <rFont val="Arial"/>
            <family val="2"/>
          </rPr>
          <t>Seleccione, de la lista desplegable, el tipo de acumulación</t>
        </r>
      </text>
    </comment>
    <comment ref="L14" authorId="1" shapeId="0">
      <text>
        <r>
          <rPr>
            <b/>
            <sz val="12"/>
            <color indexed="81"/>
            <rFont val="Tahoma"/>
            <family val="2"/>
          </rPr>
          <t>Planeación:</t>
        </r>
        <r>
          <rPr>
            <sz val="12"/>
            <color indexed="81"/>
            <rFont val="Tahoma"/>
            <family val="2"/>
          </rPr>
          <t xml:space="preserve"> Especifique la fecha de la línea base</t>
        </r>
      </text>
    </comment>
    <comment ref="L15" authorId="1" shapeId="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text>
        <r>
          <rPr>
            <sz val="9"/>
            <color indexed="81"/>
            <rFont val="Tahoma"/>
            <family val="2"/>
          </rPr>
          <t>Escriba el año de la vigencia del indicador. Esto es, el año para el que calucla las metas.  Ejemplo: 2021</t>
        </r>
      </text>
    </comment>
    <comment ref="C23" authorId="0" shapeId="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text>
        <r>
          <rPr>
            <b/>
            <sz val="12"/>
            <color indexed="81"/>
            <rFont val="Tahoma"/>
            <family val="2"/>
          </rPr>
          <t>Diligencie los datos solicitados de la persona que será responsable del área para el indicador.</t>
        </r>
      </text>
    </comment>
    <comment ref="L34" authorId="2" shapeId="0">
      <text>
        <r>
          <rPr>
            <b/>
            <sz val="12"/>
            <color indexed="81"/>
            <rFont val="Tahoma"/>
            <family val="2"/>
          </rPr>
          <t>Este espacio lo diligenciará la Oficina Asesora de Planeación</t>
        </r>
      </text>
    </comment>
  </commentList>
</comments>
</file>

<file path=xl/comments20.xml><?xml version="1.0" encoding="utf-8"?>
<comments xmlns="http://schemas.openxmlformats.org/spreadsheetml/2006/main">
  <authors>
    <author>Usuario de Windows</author>
    <author>Sebastian Villarreal Romero</author>
    <author>Sebastián Villarreal Romero</author>
  </authors>
  <commentList>
    <comment ref="B7" authorId="0" shapeId="0">
      <text>
        <r>
          <rPr>
            <b/>
            <sz val="9"/>
            <color indexed="81"/>
            <rFont val="Arial"/>
            <family val="2"/>
          </rPr>
          <t>Describa el nombre del indicador</t>
        </r>
      </text>
    </comment>
    <comment ref="L7" authorId="1" shapeId="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text>
        <r>
          <rPr>
            <b/>
            <sz val="12"/>
            <color indexed="81"/>
            <rFont val="Tahoma"/>
            <family val="2"/>
          </rPr>
          <t>Seleccione al menos un objetivo estratégico al cual le contribuya el indicador</t>
        </r>
      </text>
    </comment>
    <comment ref="L9" authorId="1" shapeId="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text>
        <r>
          <rPr>
            <b/>
            <sz val="9"/>
            <color indexed="81"/>
            <rFont val="Arial"/>
            <family val="2"/>
          </rPr>
          <t>Seleccione el proceso que el indicador permite medir</t>
        </r>
      </text>
    </comment>
    <comment ref="L10" authorId="1" shapeId="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text>
        <r>
          <rPr>
            <b/>
            <sz val="9"/>
            <color indexed="81"/>
            <rFont val="Arial"/>
            <family val="2"/>
          </rPr>
          <t>Seleccione que tipo de indicador es el que está formulando</t>
        </r>
      </text>
    </comment>
    <comment ref="L11" authorId="2" shapeId="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text>
        <r>
          <rPr>
            <b/>
            <sz val="9"/>
            <color indexed="81"/>
            <rFont val="Arial"/>
            <family val="2"/>
          </rPr>
          <t>Describa la forma o procedimiento para realizar la medición del indicador</t>
        </r>
      </text>
    </comment>
    <comment ref="L12" authorId="1" shapeId="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text>
        <r>
          <rPr>
            <b/>
            <sz val="9"/>
            <color indexed="81"/>
            <rFont val="Arial"/>
            <family val="2"/>
          </rPr>
          <t>Amplíe, si es necesario, la información de las fuentes de información. Ejemplo DANE - Encuesta Nacional de Hogares 2020</t>
        </r>
      </text>
    </comment>
    <comment ref="L13" authorId="2" shapeId="0">
      <text>
        <r>
          <rPr>
            <sz val="12"/>
            <color indexed="81"/>
            <rFont val="Tahoma"/>
            <family val="2"/>
          </rPr>
          <t xml:space="preserve">Especificque la unidad de medida del indicador: Ejemplo: Número, personas, procentaje…
</t>
        </r>
      </text>
    </comment>
    <comment ref="B14" authorId="0" shapeId="0">
      <text>
        <r>
          <rPr>
            <b/>
            <sz val="10"/>
            <color indexed="81"/>
            <rFont val="Arial"/>
            <family val="2"/>
          </rPr>
          <t>Seleccione la periodicidad con que se realizará la medición</t>
        </r>
      </text>
    </comment>
    <comment ref="D14" authorId="0" shapeId="0">
      <text>
        <r>
          <rPr>
            <b/>
            <sz val="10"/>
            <color indexed="81"/>
            <rFont val="Arial"/>
            <family val="2"/>
          </rPr>
          <t>Seleccione, de la lista desplegable, el tipo de acumulación</t>
        </r>
      </text>
    </comment>
    <comment ref="L14" authorId="1" shapeId="0">
      <text>
        <r>
          <rPr>
            <b/>
            <sz val="12"/>
            <color indexed="81"/>
            <rFont val="Tahoma"/>
            <family val="2"/>
          </rPr>
          <t>Planeación:</t>
        </r>
        <r>
          <rPr>
            <sz val="12"/>
            <color indexed="81"/>
            <rFont val="Tahoma"/>
            <family val="2"/>
          </rPr>
          <t xml:space="preserve"> Especifique la fecha de la línea base</t>
        </r>
      </text>
    </comment>
    <comment ref="L15" authorId="1" shapeId="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text>
        <r>
          <rPr>
            <sz val="9"/>
            <color indexed="81"/>
            <rFont val="Tahoma"/>
            <family val="2"/>
          </rPr>
          <t>Escriba el año de la vigencia del indicador. Esto es, el año para el que calucla las metas.  Ejemplo: 2021</t>
        </r>
      </text>
    </comment>
    <comment ref="C23" authorId="0" shapeId="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text>
        <r>
          <rPr>
            <b/>
            <sz val="12"/>
            <color indexed="81"/>
            <rFont val="Tahoma"/>
            <family val="2"/>
          </rPr>
          <t>Diligencie los datos solicitados de la persona que será responsable del área para el indicador.</t>
        </r>
      </text>
    </comment>
    <comment ref="L34" authorId="2" shapeId="0">
      <text>
        <r>
          <rPr>
            <b/>
            <sz val="12"/>
            <color indexed="81"/>
            <rFont val="Tahoma"/>
            <family val="2"/>
          </rPr>
          <t>Este espacio lo diligenciará la Oficina Asesora de Planeación</t>
        </r>
      </text>
    </comment>
  </commentList>
</comments>
</file>

<file path=xl/comments21.xml><?xml version="1.0" encoding="utf-8"?>
<comments xmlns="http://schemas.openxmlformats.org/spreadsheetml/2006/main">
  <authors>
    <author>Usuario de Windows</author>
    <author>Sebastian Villarreal Romero</author>
    <author>Sebastián Villarreal Romero</author>
  </authors>
  <commentList>
    <comment ref="B7" authorId="0" shapeId="0">
      <text>
        <r>
          <rPr>
            <b/>
            <sz val="9"/>
            <color indexed="81"/>
            <rFont val="Arial"/>
            <family val="2"/>
          </rPr>
          <t>Describa el nombre del indicador</t>
        </r>
      </text>
    </comment>
    <comment ref="L7" authorId="1" shapeId="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text>
        <r>
          <rPr>
            <b/>
            <sz val="12"/>
            <color indexed="81"/>
            <rFont val="Tahoma"/>
            <family val="2"/>
          </rPr>
          <t>Seleccione al menos un objetivo estratégico al cual le contribuya el indicador</t>
        </r>
      </text>
    </comment>
    <comment ref="L9" authorId="1" shapeId="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text>
        <r>
          <rPr>
            <b/>
            <sz val="9"/>
            <color indexed="81"/>
            <rFont val="Arial"/>
            <family val="2"/>
          </rPr>
          <t>Seleccione el proceso que el indicador permite medir</t>
        </r>
      </text>
    </comment>
    <comment ref="L10" authorId="1" shapeId="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text>
        <r>
          <rPr>
            <b/>
            <sz val="9"/>
            <color indexed="81"/>
            <rFont val="Arial"/>
            <family val="2"/>
          </rPr>
          <t>Seleccione que tipo de indicador es el que está formulando</t>
        </r>
      </text>
    </comment>
    <comment ref="L11" authorId="2" shapeId="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text>
        <r>
          <rPr>
            <b/>
            <sz val="9"/>
            <color indexed="81"/>
            <rFont val="Arial"/>
            <family val="2"/>
          </rPr>
          <t>Describa la forma o procedimiento para realizar la medición del indicador</t>
        </r>
      </text>
    </comment>
    <comment ref="L12" authorId="1" shapeId="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text>
        <r>
          <rPr>
            <b/>
            <sz val="9"/>
            <color indexed="81"/>
            <rFont val="Arial"/>
            <family val="2"/>
          </rPr>
          <t>Amplíe, si es necesario, la información de las fuentes de información. Ejemplo DANE - Encuesta Nacional de Hogares 2020</t>
        </r>
      </text>
    </comment>
    <comment ref="L13" authorId="2" shapeId="0">
      <text>
        <r>
          <rPr>
            <sz val="12"/>
            <color indexed="81"/>
            <rFont val="Tahoma"/>
            <family val="2"/>
          </rPr>
          <t xml:space="preserve">Especificque la unidad de medida del indicador: Ejemplo: Número, personas, procentaje…
</t>
        </r>
      </text>
    </comment>
    <comment ref="B14" authorId="0" shapeId="0">
      <text>
        <r>
          <rPr>
            <b/>
            <sz val="10"/>
            <color indexed="81"/>
            <rFont val="Arial"/>
            <family val="2"/>
          </rPr>
          <t>Seleccione la periodicidad con que se realizará la medición</t>
        </r>
      </text>
    </comment>
    <comment ref="D14" authorId="0" shapeId="0">
      <text>
        <r>
          <rPr>
            <b/>
            <sz val="10"/>
            <color indexed="81"/>
            <rFont val="Arial"/>
            <family val="2"/>
          </rPr>
          <t>Seleccione, de la lista desplegable, el tipo de acumulación</t>
        </r>
      </text>
    </comment>
    <comment ref="L14" authorId="1" shapeId="0">
      <text>
        <r>
          <rPr>
            <b/>
            <sz val="12"/>
            <color indexed="81"/>
            <rFont val="Tahoma"/>
            <family val="2"/>
          </rPr>
          <t>Planeación:</t>
        </r>
        <r>
          <rPr>
            <sz val="12"/>
            <color indexed="81"/>
            <rFont val="Tahoma"/>
            <family val="2"/>
          </rPr>
          <t xml:space="preserve"> Especifique la fecha de la línea base</t>
        </r>
      </text>
    </comment>
    <comment ref="L15" authorId="1" shapeId="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text>
        <r>
          <rPr>
            <sz val="9"/>
            <color indexed="81"/>
            <rFont val="Tahoma"/>
            <family val="2"/>
          </rPr>
          <t>Escriba el año de la vigencia del indicador. Esto es, el año para el que calucla las metas.  Ejemplo: 2021</t>
        </r>
      </text>
    </comment>
    <comment ref="C23" authorId="0" shapeId="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text>
        <r>
          <rPr>
            <b/>
            <sz val="12"/>
            <color indexed="81"/>
            <rFont val="Tahoma"/>
            <family val="2"/>
          </rPr>
          <t>Diligencie los datos solicitados de la persona que será responsable del área para el indicador.</t>
        </r>
      </text>
    </comment>
    <comment ref="L34" authorId="2" shapeId="0">
      <text>
        <r>
          <rPr>
            <b/>
            <sz val="12"/>
            <color indexed="81"/>
            <rFont val="Tahoma"/>
            <family val="2"/>
          </rPr>
          <t>Este espacio lo diligenciará la Oficina Asesora de Planeación</t>
        </r>
      </text>
    </comment>
  </commentList>
</comments>
</file>

<file path=xl/comments22.xml><?xml version="1.0" encoding="utf-8"?>
<comments xmlns="http://schemas.openxmlformats.org/spreadsheetml/2006/main">
  <authors>
    <author>Usuario de Windows</author>
    <author>Sebastian Villarreal Romero</author>
    <author>Sebastián Villarreal Romero</author>
  </authors>
  <commentList>
    <comment ref="B7" authorId="0" shapeId="0">
      <text>
        <r>
          <rPr>
            <b/>
            <sz val="9"/>
            <color indexed="81"/>
            <rFont val="Arial"/>
            <family val="2"/>
          </rPr>
          <t>Describa el nombre del indicador</t>
        </r>
      </text>
    </comment>
    <comment ref="L7" authorId="1" shapeId="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text>
        <r>
          <rPr>
            <b/>
            <sz val="12"/>
            <color indexed="81"/>
            <rFont val="Tahoma"/>
            <family val="2"/>
          </rPr>
          <t>Seleccione al menos un objetivo estratégico al cual le contribuya el indicador</t>
        </r>
      </text>
    </comment>
    <comment ref="L9" authorId="1" shapeId="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text>
        <r>
          <rPr>
            <b/>
            <sz val="9"/>
            <color indexed="81"/>
            <rFont val="Arial"/>
            <family val="2"/>
          </rPr>
          <t>Seleccione el proceso que el indicador permite medir</t>
        </r>
      </text>
    </comment>
    <comment ref="L10" authorId="1" shapeId="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text>
        <r>
          <rPr>
            <b/>
            <sz val="9"/>
            <color indexed="81"/>
            <rFont val="Arial"/>
            <family val="2"/>
          </rPr>
          <t>Seleccione que tipo de indicador es el que está formulando</t>
        </r>
      </text>
    </comment>
    <comment ref="L11" authorId="2" shapeId="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text>
        <r>
          <rPr>
            <b/>
            <sz val="9"/>
            <color indexed="81"/>
            <rFont val="Arial"/>
            <family val="2"/>
          </rPr>
          <t>Describa la forma o procedimiento para realizar la medición del indicador</t>
        </r>
      </text>
    </comment>
    <comment ref="L12" authorId="1" shapeId="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text>
        <r>
          <rPr>
            <b/>
            <sz val="9"/>
            <color indexed="81"/>
            <rFont val="Arial"/>
            <family val="2"/>
          </rPr>
          <t>Amplíe, si es necesario, la información de las fuentes de información. Ejemplo DANE - Encuesta Nacional de Hogares 2020</t>
        </r>
      </text>
    </comment>
    <comment ref="L13" authorId="2" shapeId="0">
      <text>
        <r>
          <rPr>
            <sz val="12"/>
            <color indexed="81"/>
            <rFont val="Tahoma"/>
            <family val="2"/>
          </rPr>
          <t xml:space="preserve">Especificque la unidad de medida del indicador: Ejemplo: Número, personas, procentaje…
</t>
        </r>
      </text>
    </comment>
    <comment ref="B14" authorId="0" shapeId="0">
      <text>
        <r>
          <rPr>
            <b/>
            <sz val="10"/>
            <color indexed="81"/>
            <rFont val="Arial"/>
            <family val="2"/>
          </rPr>
          <t>Seleccione la periodicidad con que se realizará la medición</t>
        </r>
      </text>
    </comment>
    <comment ref="D14" authorId="0" shapeId="0">
      <text>
        <r>
          <rPr>
            <b/>
            <sz val="10"/>
            <color indexed="81"/>
            <rFont val="Arial"/>
            <family val="2"/>
          </rPr>
          <t>Seleccione, de la lista desplegable, el tipo de acumulación</t>
        </r>
      </text>
    </comment>
    <comment ref="L14" authorId="1" shapeId="0">
      <text>
        <r>
          <rPr>
            <b/>
            <sz val="12"/>
            <color indexed="81"/>
            <rFont val="Tahoma"/>
            <family val="2"/>
          </rPr>
          <t>Planeación:</t>
        </r>
        <r>
          <rPr>
            <sz val="12"/>
            <color indexed="81"/>
            <rFont val="Tahoma"/>
            <family val="2"/>
          </rPr>
          <t xml:space="preserve"> Especifique la fecha de la línea base</t>
        </r>
      </text>
    </comment>
    <comment ref="L15" authorId="1" shapeId="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text>
        <r>
          <rPr>
            <sz val="9"/>
            <color indexed="81"/>
            <rFont val="Tahoma"/>
            <family val="2"/>
          </rPr>
          <t>Escriba el año de la vigencia del indicador. Esto es, el año para el que calucla las metas.  Ejemplo: 2021</t>
        </r>
      </text>
    </comment>
    <comment ref="C23" authorId="0" shapeId="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text>
        <r>
          <rPr>
            <b/>
            <sz val="12"/>
            <color indexed="81"/>
            <rFont val="Tahoma"/>
            <family val="2"/>
          </rPr>
          <t>Diligencie los datos solicitados de la persona que será responsable del área para el indicador.</t>
        </r>
      </text>
    </comment>
    <comment ref="L34" authorId="2" shapeId="0">
      <text>
        <r>
          <rPr>
            <b/>
            <sz val="12"/>
            <color indexed="81"/>
            <rFont val="Tahoma"/>
            <family val="2"/>
          </rPr>
          <t>Este espacio lo diligenciará la Oficina Asesora de Planeación</t>
        </r>
      </text>
    </comment>
  </commentList>
</comments>
</file>

<file path=xl/comments23.xml><?xml version="1.0" encoding="utf-8"?>
<comments xmlns="http://schemas.openxmlformats.org/spreadsheetml/2006/main">
  <authors>
    <author>Usuario de Windows</author>
    <author>Sebastian Villarreal Romero</author>
    <author>Sebastián Villarreal Romero</author>
  </authors>
  <commentList>
    <comment ref="B7" authorId="0" shapeId="0">
      <text>
        <r>
          <rPr>
            <b/>
            <sz val="9"/>
            <color indexed="81"/>
            <rFont val="Arial"/>
            <family val="2"/>
          </rPr>
          <t>Describa el nombre del indicador</t>
        </r>
      </text>
    </comment>
    <comment ref="L7" authorId="1" shapeId="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text>
        <r>
          <rPr>
            <b/>
            <sz val="12"/>
            <color indexed="81"/>
            <rFont val="Tahoma"/>
            <family val="2"/>
          </rPr>
          <t>Seleccione al menos un objetivo estratégico al cual le contribuya el indicador</t>
        </r>
      </text>
    </comment>
    <comment ref="L9" authorId="1" shapeId="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text>
        <r>
          <rPr>
            <b/>
            <sz val="9"/>
            <color indexed="81"/>
            <rFont val="Arial"/>
            <family val="2"/>
          </rPr>
          <t>Seleccione el proceso que el indicador permite medir</t>
        </r>
      </text>
    </comment>
    <comment ref="L10" authorId="1" shapeId="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text>
        <r>
          <rPr>
            <b/>
            <sz val="9"/>
            <color indexed="81"/>
            <rFont val="Arial"/>
            <family val="2"/>
          </rPr>
          <t>Seleccione que tipo de indicador es el que está formulando</t>
        </r>
      </text>
    </comment>
    <comment ref="L11" authorId="2" shapeId="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text>
        <r>
          <rPr>
            <b/>
            <sz val="9"/>
            <color indexed="81"/>
            <rFont val="Arial"/>
            <family val="2"/>
          </rPr>
          <t>Describa la forma o procedimiento para realizar la medición del indicador</t>
        </r>
      </text>
    </comment>
    <comment ref="L12" authorId="1" shapeId="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text>
        <r>
          <rPr>
            <b/>
            <sz val="9"/>
            <color indexed="81"/>
            <rFont val="Arial"/>
            <family val="2"/>
          </rPr>
          <t>Amplíe, si es necesario, la información de las fuentes de información. Ejemplo DANE - Encuesta Nacional de Hogares 2020</t>
        </r>
      </text>
    </comment>
    <comment ref="L13" authorId="2" shapeId="0">
      <text>
        <r>
          <rPr>
            <sz val="12"/>
            <color indexed="81"/>
            <rFont val="Tahoma"/>
            <family val="2"/>
          </rPr>
          <t xml:space="preserve">Especificque la unidad de medida del indicador: Ejemplo: Número, personas, procentaje…
</t>
        </r>
      </text>
    </comment>
    <comment ref="B14" authorId="0" shapeId="0">
      <text>
        <r>
          <rPr>
            <b/>
            <sz val="10"/>
            <color indexed="81"/>
            <rFont val="Arial"/>
            <family val="2"/>
          </rPr>
          <t>Seleccione la periodicidad con que se realizará la medición</t>
        </r>
      </text>
    </comment>
    <comment ref="D14" authorId="0" shapeId="0">
      <text>
        <r>
          <rPr>
            <b/>
            <sz val="10"/>
            <color indexed="81"/>
            <rFont val="Arial"/>
            <family val="2"/>
          </rPr>
          <t>Seleccione, de la lista desplegable, el tipo de acumulación</t>
        </r>
      </text>
    </comment>
    <comment ref="L14" authorId="1" shapeId="0">
      <text>
        <r>
          <rPr>
            <b/>
            <sz val="12"/>
            <color indexed="81"/>
            <rFont val="Tahoma"/>
            <family val="2"/>
          </rPr>
          <t>Planeación:</t>
        </r>
        <r>
          <rPr>
            <sz val="12"/>
            <color indexed="81"/>
            <rFont val="Tahoma"/>
            <family val="2"/>
          </rPr>
          <t xml:space="preserve"> Especifique la fecha de la línea base</t>
        </r>
      </text>
    </comment>
    <comment ref="L15" authorId="1" shapeId="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text>
        <r>
          <rPr>
            <sz val="9"/>
            <color indexed="81"/>
            <rFont val="Tahoma"/>
            <family val="2"/>
          </rPr>
          <t>Escriba el año de la vigencia del indicador. Esto es, el año para el que calucla las metas.  Ejemplo: 2021</t>
        </r>
      </text>
    </comment>
    <comment ref="C23" authorId="0" shapeId="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text>
        <r>
          <rPr>
            <b/>
            <sz val="12"/>
            <color indexed="81"/>
            <rFont val="Tahoma"/>
            <family val="2"/>
          </rPr>
          <t>Diligencie los datos solicitados de la persona que será responsable del área para el indicador.</t>
        </r>
      </text>
    </comment>
    <comment ref="L34" authorId="2" shapeId="0">
      <text>
        <r>
          <rPr>
            <b/>
            <sz val="12"/>
            <color indexed="81"/>
            <rFont val="Tahoma"/>
            <family val="2"/>
          </rPr>
          <t>Este espacio lo diligenciará la Oficina Asesora de Planeación</t>
        </r>
      </text>
    </comment>
  </commentList>
</comments>
</file>

<file path=xl/comments24.xml><?xml version="1.0" encoding="utf-8"?>
<comments xmlns="http://schemas.openxmlformats.org/spreadsheetml/2006/main">
  <authors>
    <author>Usuario de Windows</author>
    <author>Sebastian Villarreal Romero</author>
    <author>Sebastián Villarreal Romero</author>
  </authors>
  <commentList>
    <comment ref="B7" authorId="0" shapeId="0">
      <text>
        <r>
          <rPr>
            <b/>
            <sz val="9"/>
            <color indexed="81"/>
            <rFont val="Arial"/>
            <family val="2"/>
          </rPr>
          <t>Describa el nombre del indicador</t>
        </r>
      </text>
    </comment>
    <comment ref="L7" authorId="1" shapeId="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text>
        <r>
          <rPr>
            <b/>
            <sz val="12"/>
            <color indexed="81"/>
            <rFont val="Tahoma"/>
            <family val="2"/>
          </rPr>
          <t>Seleccione al menos un objetivo estratégico al cual le contribuya el indicador</t>
        </r>
      </text>
    </comment>
    <comment ref="L9" authorId="1" shapeId="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text>
        <r>
          <rPr>
            <b/>
            <sz val="9"/>
            <color indexed="81"/>
            <rFont val="Arial"/>
            <family val="2"/>
          </rPr>
          <t>Seleccione el proceso que el indicador permite medir</t>
        </r>
      </text>
    </comment>
    <comment ref="L10" authorId="1" shapeId="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text>
        <r>
          <rPr>
            <b/>
            <sz val="9"/>
            <color indexed="81"/>
            <rFont val="Arial"/>
            <family val="2"/>
          </rPr>
          <t>Seleccione que tipo de indicador es el que está formulando</t>
        </r>
      </text>
    </comment>
    <comment ref="L11" authorId="2" shapeId="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text>
        <r>
          <rPr>
            <b/>
            <sz val="9"/>
            <color indexed="81"/>
            <rFont val="Arial"/>
            <family val="2"/>
          </rPr>
          <t>Describa la forma o procedimiento para realizar la medición del indicador</t>
        </r>
      </text>
    </comment>
    <comment ref="L12" authorId="1" shapeId="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text>
        <r>
          <rPr>
            <b/>
            <sz val="9"/>
            <color indexed="81"/>
            <rFont val="Arial"/>
            <family val="2"/>
          </rPr>
          <t>Amplíe, si es necesario, la información de las fuentes de información. Ejemplo DANE - Encuesta Nacional de Hogares 2020</t>
        </r>
      </text>
    </comment>
    <comment ref="L13" authorId="2" shapeId="0">
      <text>
        <r>
          <rPr>
            <sz val="12"/>
            <color indexed="81"/>
            <rFont val="Tahoma"/>
            <family val="2"/>
          </rPr>
          <t xml:space="preserve">Especificque la unidad de medida del indicador: Ejemplo: Número, personas, procentaje…
</t>
        </r>
      </text>
    </comment>
    <comment ref="B14" authorId="0" shapeId="0">
      <text>
        <r>
          <rPr>
            <b/>
            <sz val="10"/>
            <color indexed="81"/>
            <rFont val="Arial"/>
            <family val="2"/>
          </rPr>
          <t>Seleccione la periodicidad con que se realizará la medición</t>
        </r>
      </text>
    </comment>
    <comment ref="D14" authorId="0" shapeId="0">
      <text>
        <r>
          <rPr>
            <b/>
            <sz val="10"/>
            <color indexed="81"/>
            <rFont val="Arial"/>
            <family val="2"/>
          </rPr>
          <t>Seleccione, de la lista desplegable, el tipo de acumulación</t>
        </r>
      </text>
    </comment>
    <comment ref="L14" authorId="1" shapeId="0">
      <text>
        <r>
          <rPr>
            <b/>
            <sz val="12"/>
            <color indexed="81"/>
            <rFont val="Tahoma"/>
            <family val="2"/>
          </rPr>
          <t>Planeación:</t>
        </r>
        <r>
          <rPr>
            <sz val="12"/>
            <color indexed="81"/>
            <rFont val="Tahoma"/>
            <family val="2"/>
          </rPr>
          <t xml:space="preserve"> Especifique la fecha de la línea base</t>
        </r>
      </text>
    </comment>
    <comment ref="L15" authorId="1" shapeId="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text>
        <r>
          <rPr>
            <sz val="9"/>
            <color indexed="81"/>
            <rFont val="Tahoma"/>
            <family val="2"/>
          </rPr>
          <t>Escriba el año de la vigencia del indicador. Esto es, el año para el que calucla las metas.  Ejemplo: 2021</t>
        </r>
      </text>
    </comment>
    <comment ref="C23" authorId="0" shapeId="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text>
        <r>
          <rPr>
            <b/>
            <sz val="12"/>
            <color indexed="81"/>
            <rFont val="Tahoma"/>
            <family val="2"/>
          </rPr>
          <t>Diligencie los datos solicitados de la persona que será responsable del área para el indicador.</t>
        </r>
      </text>
    </comment>
    <comment ref="L34" authorId="2" shapeId="0">
      <text>
        <r>
          <rPr>
            <b/>
            <sz val="12"/>
            <color indexed="81"/>
            <rFont val="Tahoma"/>
            <family val="2"/>
          </rPr>
          <t>Este espacio lo diligenciará la Oficina Asesora de Planeación</t>
        </r>
      </text>
    </comment>
  </commentList>
</comments>
</file>

<file path=xl/comments25.xml><?xml version="1.0" encoding="utf-8"?>
<comments xmlns="http://schemas.openxmlformats.org/spreadsheetml/2006/main">
  <authors>
    <author>Usuario de Windows</author>
    <author>Sebastian Villarreal Romero</author>
    <author>Sebastián Villarreal Romero</author>
  </authors>
  <commentList>
    <comment ref="B7" authorId="0" shapeId="0">
      <text>
        <r>
          <rPr>
            <b/>
            <sz val="9"/>
            <color indexed="81"/>
            <rFont val="Arial"/>
            <family val="2"/>
          </rPr>
          <t>Describa el nombre del indicador</t>
        </r>
      </text>
    </comment>
    <comment ref="L7" authorId="1" shapeId="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text>
        <r>
          <rPr>
            <b/>
            <sz val="12"/>
            <color indexed="81"/>
            <rFont val="Tahoma"/>
            <family val="2"/>
          </rPr>
          <t>Seleccione al menos un objetivo estratégico al cual le contribuya el indicador</t>
        </r>
      </text>
    </comment>
    <comment ref="L9" authorId="1" shapeId="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text>
        <r>
          <rPr>
            <b/>
            <sz val="9"/>
            <color indexed="81"/>
            <rFont val="Arial"/>
            <family val="2"/>
          </rPr>
          <t>Seleccione el proceso que el indicador permite medir</t>
        </r>
      </text>
    </comment>
    <comment ref="L10" authorId="1" shapeId="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text>
        <r>
          <rPr>
            <b/>
            <sz val="9"/>
            <color indexed="81"/>
            <rFont val="Arial"/>
            <family val="2"/>
          </rPr>
          <t>Seleccione que tipo de indicador es el que está formulando</t>
        </r>
      </text>
    </comment>
    <comment ref="L11" authorId="2" shapeId="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text>
        <r>
          <rPr>
            <b/>
            <sz val="9"/>
            <color indexed="81"/>
            <rFont val="Arial"/>
            <family val="2"/>
          </rPr>
          <t>Describa la forma o procedimiento para realizar la medición del indicador</t>
        </r>
      </text>
    </comment>
    <comment ref="L12" authorId="1" shapeId="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text>
        <r>
          <rPr>
            <b/>
            <sz val="9"/>
            <color indexed="81"/>
            <rFont val="Arial"/>
            <family val="2"/>
          </rPr>
          <t>Amplíe, si es necesario, la información de las fuentes de información. Ejemplo DANE - Encuesta Nacional de Hogares 2020</t>
        </r>
      </text>
    </comment>
    <comment ref="L13" authorId="2" shapeId="0">
      <text>
        <r>
          <rPr>
            <sz val="12"/>
            <color indexed="81"/>
            <rFont val="Tahoma"/>
            <family val="2"/>
          </rPr>
          <t xml:space="preserve">Especificque la unidad de medida del indicador: Ejemplo: Número, personas, procentaje…
</t>
        </r>
      </text>
    </comment>
    <comment ref="B14" authorId="0" shapeId="0">
      <text>
        <r>
          <rPr>
            <b/>
            <sz val="10"/>
            <color indexed="81"/>
            <rFont val="Arial"/>
            <family val="2"/>
          </rPr>
          <t>Seleccione la periodicidad con que se realizará la medición</t>
        </r>
      </text>
    </comment>
    <comment ref="D14" authorId="0" shapeId="0">
      <text>
        <r>
          <rPr>
            <b/>
            <sz val="10"/>
            <color indexed="81"/>
            <rFont val="Arial"/>
            <family val="2"/>
          </rPr>
          <t>Seleccione, de la lista desplegable, el tipo de acumulación</t>
        </r>
      </text>
    </comment>
    <comment ref="L14" authorId="1" shapeId="0">
      <text>
        <r>
          <rPr>
            <b/>
            <sz val="12"/>
            <color indexed="81"/>
            <rFont val="Tahoma"/>
            <family val="2"/>
          </rPr>
          <t>Planeación:</t>
        </r>
        <r>
          <rPr>
            <sz val="12"/>
            <color indexed="81"/>
            <rFont val="Tahoma"/>
            <family val="2"/>
          </rPr>
          <t xml:space="preserve"> Especifique la fecha de la línea base</t>
        </r>
      </text>
    </comment>
    <comment ref="L15" authorId="1" shapeId="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text>
        <r>
          <rPr>
            <sz val="9"/>
            <color indexed="81"/>
            <rFont val="Tahoma"/>
            <family val="2"/>
          </rPr>
          <t>Escriba el año de la vigencia del indicador. Esto es, el año para el que calucla las metas.  Ejemplo: 2021</t>
        </r>
      </text>
    </comment>
    <comment ref="C23" authorId="0" shapeId="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text>
        <r>
          <rPr>
            <b/>
            <sz val="12"/>
            <color indexed="81"/>
            <rFont val="Tahoma"/>
            <family val="2"/>
          </rPr>
          <t>Diligencie los datos solicitados de la persona que será responsable del área para el indicador.</t>
        </r>
      </text>
    </comment>
    <comment ref="L34" authorId="2" shapeId="0">
      <text>
        <r>
          <rPr>
            <b/>
            <sz val="12"/>
            <color indexed="81"/>
            <rFont val="Tahoma"/>
            <family val="2"/>
          </rPr>
          <t>Este espacio lo diligenciará la Oficina Asesora de Planeación</t>
        </r>
      </text>
    </comment>
  </commentList>
</comments>
</file>

<file path=xl/comments26.xml><?xml version="1.0" encoding="utf-8"?>
<comments xmlns="http://schemas.openxmlformats.org/spreadsheetml/2006/main">
  <authors>
    <author>Usuario de Windows</author>
    <author>Sebastian Villarreal Romero</author>
    <author>Sebastián Villarreal Romero</author>
  </authors>
  <commentList>
    <comment ref="B7" authorId="0" shapeId="0">
      <text>
        <r>
          <rPr>
            <b/>
            <sz val="9"/>
            <color indexed="81"/>
            <rFont val="Arial"/>
            <family val="2"/>
          </rPr>
          <t>Describa el nombre del indicador</t>
        </r>
      </text>
    </comment>
    <comment ref="L7" authorId="1" shapeId="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text>
        <r>
          <rPr>
            <b/>
            <sz val="12"/>
            <color indexed="81"/>
            <rFont val="Tahoma"/>
            <family val="2"/>
          </rPr>
          <t>Seleccione al menos un objetivo estratégico al cual le contribuya el indicador</t>
        </r>
      </text>
    </comment>
    <comment ref="L9" authorId="1" shapeId="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text>
        <r>
          <rPr>
            <b/>
            <sz val="9"/>
            <color indexed="81"/>
            <rFont val="Arial"/>
            <family val="2"/>
          </rPr>
          <t>Seleccione el proceso que el indicador permite medir</t>
        </r>
      </text>
    </comment>
    <comment ref="L10" authorId="1" shapeId="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text>
        <r>
          <rPr>
            <b/>
            <sz val="9"/>
            <color indexed="81"/>
            <rFont val="Arial"/>
            <family val="2"/>
          </rPr>
          <t>Seleccione que tipo de indicador es el que está formulando</t>
        </r>
      </text>
    </comment>
    <comment ref="L11" authorId="2" shapeId="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text>
        <r>
          <rPr>
            <b/>
            <sz val="9"/>
            <color indexed="81"/>
            <rFont val="Arial"/>
            <family val="2"/>
          </rPr>
          <t>Describa la forma o procedimiento para realizar la medición del indicador</t>
        </r>
      </text>
    </comment>
    <comment ref="L12" authorId="1" shapeId="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text>
        <r>
          <rPr>
            <b/>
            <sz val="9"/>
            <color indexed="81"/>
            <rFont val="Arial"/>
            <family val="2"/>
          </rPr>
          <t>Amplíe, si es necesario, la información de las fuentes de información. Ejemplo DANE - Encuesta Nacional de Hogares 2020</t>
        </r>
      </text>
    </comment>
    <comment ref="L13" authorId="2" shapeId="0">
      <text>
        <r>
          <rPr>
            <sz val="12"/>
            <color indexed="81"/>
            <rFont val="Tahoma"/>
            <family val="2"/>
          </rPr>
          <t xml:space="preserve">Especificque la unidad de medida del indicador: Ejemplo: Número, personas, procentaje…
</t>
        </r>
      </text>
    </comment>
    <comment ref="B14" authorId="0" shapeId="0">
      <text>
        <r>
          <rPr>
            <b/>
            <sz val="10"/>
            <color indexed="81"/>
            <rFont val="Arial"/>
            <family val="2"/>
          </rPr>
          <t>Seleccione la periodicidad con que se realizará la medición</t>
        </r>
      </text>
    </comment>
    <comment ref="D14" authorId="0" shapeId="0">
      <text>
        <r>
          <rPr>
            <b/>
            <sz val="10"/>
            <color indexed="81"/>
            <rFont val="Arial"/>
            <family val="2"/>
          </rPr>
          <t>Seleccione, de la lista desplegable, el tipo de acumulación</t>
        </r>
      </text>
    </comment>
    <comment ref="L14" authorId="1" shapeId="0">
      <text>
        <r>
          <rPr>
            <b/>
            <sz val="12"/>
            <color indexed="81"/>
            <rFont val="Tahoma"/>
            <family val="2"/>
          </rPr>
          <t>Planeación:</t>
        </r>
        <r>
          <rPr>
            <sz val="12"/>
            <color indexed="81"/>
            <rFont val="Tahoma"/>
            <family val="2"/>
          </rPr>
          <t xml:space="preserve"> Especifique la fecha de la línea base</t>
        </r>
      </text>
    </comment>
    <comment ref="L15" authorId="1" shapeId="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text>
        <r>
          <rPr>
            <sz val="9"/>
            <color indexed="81"/>
            <rFont val="Tahoma"/>
            <family val="2"/>
          </rPr>
          <t>Escriba el año de la vigencia del indicador. Esto es, el año para el que calucla las metas.  Ejemplo: 2021</t>
        </r>
      </text>
    </comment>
    <comment ref="C23" authorId="0" shapeId="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text>
        <r>
          <rPr>
            <b/>
            <sz val="12"/>
            <color indexed="81"/>
            <rFont val="Tahoma"/>
            <family val="2"/>
          </rPr>
          <t>Diligencie los datos solicitados de la persona que será responsable del área para el indicador.</t>
        </r>
      </text>
    </comment>
    <comment ref="L34" authorId="2" shapeId="0">
      <text>
        <r>
          <rPr>
            <b/>
            <sz val="12"/>
            <color indexed="81"/>
            <rFont val="Tahoma"/>
            <family val="2"/>
          </rPr>
          <t>Este espacio lo diligenciará la Oficina Asesora de Planeación</t>
        </r>
      </text>
    </comment>
  </commentList>
</comments>
</file>

<file path=xl/comments27.xml><?xml version="1.0" encoding="utf-8"?>
<comments xmlns="http://schemas.openxmlformats.org/spreadsheetml/2006/main">
  <authors>
    <author>Usuario de Windows</author>
    <author>Sebastian Villarreal Romero</author>
    <author>Sebastián Villarreal Romero</author>
  </authors>
  <commentList>
    <comment ref="B7" authorId="0" shapeId="0">
      <text>
        <r>
          <rPr>
            <b/>
            <sz val="9"/>
            <color indexed="81"/>
            <rFont val="Arial"/>
            <family val="2"/>
          </rPr>
          <t>Describa el nombre del indicador</t>
        </r>
      </text>
    </comment>
    <comment ref="L7" authorId="1" shapeId="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text>
        <r>
          <rPr>
            <b/>
            <sz val="12"/>
            <color indexed="81"/>
            <rFont val="Tahoma"/>
            <family val="2"/>
          </rPr>
          <t>Seleccione al menos un objetivo estratégico al cual le contribuya el indicador</t>
        </r>
      </text>
    </comment>
    <comment ref="L9" authorId="1" shapeId="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text>
        <r>
          <rPr>
            <b/>
            <sz val="9"/>
            <color indexed="81"/>
            <rFont val="Arial"/>
            <family val="2"/>
          </rPr>
          <t>Seleccione el proceso que el indicador permite medir</t>
        </r>
      </text>
    </comment>
    <comment ref="L10" authorId="1" shapeId="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text>
        <r>
          <rPr>
            <b/>
            <sz val="9"/>
            <color indexed="81"/>
            <rFont val="Arial"/>
            <family val="2"/>
          </rPr>
          <t>Seleccione que tipo de indicador es el que está formulando</t>
        </r>
      </text>
    </comment>
    <comment ref="L11" authorId="2" shapeId="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text>
        <r>
          <rPr>
            <b/>
            <sz val="9"/>
            <color indexed="81"/>
            <rFont val="Arial"/>
            <family val="2"/>
          </rPr>
          <t>Describa la forma o procedimiento para realizar la medición del indicador</t>
        </r>
      </text>
    </comment>
    <comment ref="L12" authorId="1" shapeId="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text>
        <r>
          <rPr>
            <b/>
            <sz val="9"/>
            <color indexed="81"/>
            <rFont val="Arial"/>
            <family val="2"/>
          </rPr>
          <t>Amplíe, si es necesario, la información de las fuentes de información. Ejemplo DANE - Encuesta Nacional de Hogares 2020</t>
        </r>
      </text>
    </comment>
    <comment ref="L13" authorId="2" shapeId="0">
      <text>
        <r>
          <rPr>
            <sz val="12"/>
            <color indexed="81"/>
            <rFont val="Tahoma"/>
            <family val="2"/>
          </rPr>
          <t xml:space="preserve">Especificque la unidad de medida del indicador: Ejemplo: Número, personas, procentaje…
</t>
        </r>
      </text>
    </comment>
    <comment ref="B14" authorId="0" shapeId="0">
      <text>
        <r>
          <rPr>
            <b/>
            <sz val="10"/>
            <color indexed="81"/>
            <rFont val="Arial"/>
            <family val="2"/>
          </rPr>
          <t>Seleccione la periodicidad con que se realizará la medición</t>
        </r>
      </text>
    </comment>
    <comment ref="D14" authorId="0" shapeId="0">
      <text>
        <r>
          <rPr>
            <b/>
            <sz val="10"/>
            <color indexed="81"/>
            <rFont val="Arial"/>
            <family val="2"/>
          </rPr>
          <t>Seleccione, de la lista desplegable, el tipo de acumulación</t>
        </r>
      </text>
    </comment>
    <comment ref="L14" authorId="1" shapeId="0">
      <text>
        <r>
          <rPr>
            <b/>
            <sz val="12"/>
            <color indexed="81"/>
            <rFont val="Tahoma"/>
            <family val="2"/>
          </rPr>
          <t>Planeación:</t>
        </r>
        <r>
          <rPr>
            <sz val="12"/>
            <color indexed="81"/>
            <rFont val="Tahoma"/>
            <family val="2"/>
          </rPr>
          <t xml:space="preserve"> Especifique la fecha de la línea base</t>
        </r>
      </text>
    </comment>
    <comment ref="L15" authorId="1" shapeId="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text>
        <r>
          <rPr>
            <sz val="9"/>
            <color indexed="81"/>
            <rFont val="Tahoma"/>
            <family val="2"/>
          </rPr>
          <t>Escriba el año de la vigencia del indicador. Esto es, el año para el que calucla las metas.  Ejemplo: 2021</t>
        </r>
      </text>
    </comment>
    <comment ref="C23" authorId="0" shapeId="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text>
        <r>
          <rPr>
            <b/>
            <sz val="12"/>
            <color indexed="81"/>
            <rFont val="Tahoma"/>
            <family val="2"/>
          </rPr>
          <t>Diligencie los datos solicitados de la persona que será responsable del área para el indicador.</t>
        </r>
      </text>
    </comment>
    <comment ref="L34" authorId="2" shapeId="0">
      <text>
        <r>
          <rPr>
            <b/>
            <sz val="12"/>
            <color indexed="81"/>
            <rFont val="Tahoma"/>
            <family val="2"/>
          </rPr>
          <t>Este espacio lo diligenciará la Oficina Asesora de Planeación</t>
        </r>
      </text>
    </comment>
  </commentList>
</comments>
</file>

<file path=xl/comments28.xml><?xml version="1.0" encoding="utf-8"?>
<comments xmlns="http://schemas.openxmlformats.org/spreadsheetml/2006/main">
  <authors>
    <author>Usuario de Windows</author>
    <author>Sebastian Villarreal Romero</author>
    <author>Sebastián Villarreal Romero</author>
  </authors>
  <commentList>
    <comment ref="B7" authorId="0" shapeId="0">
      <text>
        <r>
          <rPr>
            <b/>
            <sz val="9"/>
            <color indexed="81"/>
            <rFont val="Arial"/>
            <family val="2"/>
          </rPr>
          <t>Describa el nombre del indicador</t>
        </r>
      </text>
    </comment>
    <comment ref="L7" authorId="1" shapeId="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text>
        <r>
          <rPr>
            <b/>
            <sz val="12"/>
            <color indexed="81"/>
            <rFont val="Tahoma"/>
            <family val="2"/>
          </rPr>
          <t>Seleccione al menos un objetivo estratégico al cual le contribuya el indicador</t>
        </r>
      </text>
    </comment>
    <comment ref="L9" authorId="1" shapeId="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text>
        <r>
          <rPr>
            <b/>
            <sz val="9"/>
            <color indexed="81"/>
            <rFont val="Arial"/>
            <family val="2"/>
          </rPr>
          <t>Seleccione el proceso que el indicador permite medir</t>
        </r>
      </text>
    </comment>
    <comment ref="L10" authorId="1" shapeId="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text>
        <r>
          <rPr>
            <b/>
            <sz val="9"/>
            <color indexed="81"/>
            <rFont val="Arial"/>
            <family val="2"/>
          </rPr>
          <t>Seleccione que tipo de indicador es el que está formulando</t>
        </r>
      </text>
    </comment>
    <comment ref="L11" authorId="2" shapeId="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text>
        <r>
          <rPr>
            <b/>
            <sz val="9"/>
            <color indexed="81"/>
            <rFont val="Arial"/>
            <family val="2"/>
          </rPr>
          <t>Describa la forma o procedimiento para realizar la medición del indicador</t>
        </r>
      </text>
    </comment>
    <comment ref="L12" authorId="1" shapeId="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text>
        <r>
          <rPr>
            <b/>
            <sz val="9"/>
            <color indexed="81"/>
            <rFont val="Arial"/>
            <family val="2"/>
          </rPr>
          <t>Amplíe, si es necesario, la información de las fuentes de información. Ejemplo DANE - Encuesta Nacional de Hogares 2020</t>
        </r>
      </text>
    </comment>
    <comment ref="L13" authorId="2" shapeId="0">
      <text>
        <r>
          <rPr>
            <sz val="12"/>
            <color indexed="81"/>
            <rFont val="Tahoma"/>
            <family val="2"/>
          </rPr>
          <t xml:space="preserve">Especificque la unidad de medida del indicador: Ejemplo: Número, personas, procentaje…
</t>
        </r>
      </text>
    </comment>
    <comment ref="B14" authorId="0" shapeId="0">
      <text>
        <r>
          <rPr>
            <b/>
            <sz val="10"/>
            <color indexed="81"/>
            <rFont val="Arial"/>
            <family val="2"/>
          </rPr>
          <t>Seleccione la periodicidad con que se realizará la medición</t>
        </r>
      </text>
    </comment>
    <comment ref="D14" authorId="0" shapeId="0">
      <text>
        <r>
          <rPr>
            <b/>
            <sz val="10"/>
            <color indexed="81"/>
            <rFont val="Arial"/>
            <family val="2"/>
          </rPr>
          <t>Seleccione, de la lista desplegable, el tipo de acumulación</t>
        </r>
      </text>
    </comment>
    <comment ref="L14" authorId="1" shapeId="0">
      <text>
        <r>
          <rPr>
            <b/>
            <sz val="12"/>
            <color indexed="81"/>
            <rFont val="Tahoma"/>
            <family val="2"/>
          </rPr>
          <t>Planeación:</t>
        </r>
        <r>
          <rPr>
            <sz val="12"/>
            <color indexed="81"/>
            <rFont val="Tahoma"/>
            <family val="2"/>
          </rPr>
          <t xml:space="preserve"> Especifique la fecha de la línea base</t>
        </r>
      </text>
    </comment>
    <comment ref="L15" authorId="1" shapeId="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text>
        <r>
          <rPr>
            <sz val="9"/>
            <color indexed="81"/>
            <rFont val="Tahoma"/>
            <family val="2"/>
          </rPr>
          <t>Escriba el año de la vigencia del indicador. Esto es, el año para el que calucla las metas.  Ejemplo: 2021</t>
        </r>
      </text>
    </comment>
    <comment ref="C23" authorId="0" shapeId="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text>
        <r>
          <rPr>
            <b/>
            <sz val="12"/>
            <color indexed="81"/>
            <rFont val="Tahoma"/>
            <family val="2"/>
          </rPr>
          <t>Diligencie los datos solicitados de la persona que será responsable del área para el indicador.</t>
        </r>
      </text>
    </comment>
    <comment ref="L34" authorId="2" shapeId="0">
      <text>
        <r>
          <rPr>
            <b/>
            <sz val="12"/>
            <color indexed="81"/>
            <rFont val="Tahoma"/>
            <family val="2"/>
          </rPr>
          <t>Este espacio lo diligenciará la Oficina Asesora de Planeación</t>
        </r>
      </text>
    </comment>
  </commentList>
</comments>
</file>

<file path=xl/comments29.xml><?xml version="1.0" encoding="utf-8"?>
<comments xmlns="http://schemas.openxmlformats.org/spreadsheetml/2006/main">
  <authors>
    <author>Usuario de Windows</author>
    <author>Sebastian Villarreal Romero</author>
    <author>Sebastián Villarreal Romero</author>
  </authors>
  <commentList>
    <comment ref="B7" authorId="0" shapeId="0">
      <text>
        <r>
          <rPr>
            <b/>
            <sz val="9"/>
            <color indexed="81"/>
            <rFont val="Arial"/>
            <family val="2"/>
          </rPr>
          <t>Describa el nombre del indicador</t>
        </r>
      </text>
    </comment>
    <comment ref="L7" authorId="1" shapeId="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text>
        <r>
          <rPr>
            <b/>
            <sz val="12"/>
            <color indexed="81"/>
            <rFont val="Tahoma"/>
            <family val="2"/>
          </rPr>
          <t>Seleccione al menos un objetivo estratégico al cual le contribuya el indicador</t>
        </r>
      </text>
    </comment>
    <comment ref="L9" authorId="1" shapeId="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text>
        <r>
          <rPr>
            <b/>
            <sz val="9"/>
            <color indexed="81"/>
            <rFont val="Arial"/>
            <family val="2"/>
          </rPr>
          <t>Seleccione el proceso que el indicador permite medir</t>
        </r>
      </text>
    </comment>
    <comment ref="L10" authorId="1" shapeId="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text>
        <r>
          <rPr>
            <b/>
            <sz val="9"/>
            <color indexed="81"/>
            <rFont val="Arial"/>
            <family val="2"/>
          </rPr>
          <t>Seleccione que tipo de indicador es el que está formulando</t>
        </r>
      </text>
    </comment>
    <comment ref="L11" authorId="2" shapeId="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text>
        <r>
          <rPr>
            <b/>
            <sz val="9"/>
            <color indexed="81"/>
            <rFont val="Arial"/>
            <family val="2"/>
          </rPr>
          <t>Describa la forma o procedimiento para realizar la medición del indicador</t>
        </r>
      </text>
    </comment>
    <comment ref="L12" authorId="1" shapeId="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text>
        <r>
          <rPr>
            <b/>
            <sz val="9"/>
            <color indexed="81"/>
            <rFont val="Arial"/>
            <family val="2"/>
          </rPr>
          <t>Amplíe, si es necesario, la información de las fuentes de información. Ejemplo DANE - Encuesta Nacional de Hogares 2020</t>
        </r>
      </text>
    </comment>
    <comment ref="L13" authorId="2" shapeId="0">
      <text>
        <r>
          <rPr>
            <sz val="12"/>
            <color indexed="81"/>
            <rFont val="Tahoma"/>
            <family val="2"/>
          </rPr>
          <t xml:space="preserve">Especificque la unidad de medida del indicador: Ejemplo: Número, personas, procentaje…
</t>
        </r>
      </text>
    </comment>
    <comment ref="B14" authorId="0" shapeId="0">
      <text>
        <r>
          <rPr>
            <b/>
            <sz val="10"/>
            <color indexed="81"/>
            <rFont val="Arial"/>
            <family val="2"/>
          </rPr>
          <t>Seleccione la periodicidad con que se realizará la medición</t>
        </r>
      </text>
    </comment>
    <comment ref="D14" authorId="0" shapeId="0">
      <text>
        <r>
          <rPr>
            <b/>
            <sz val="10"/>
            <color indexed="81"/>
            <rFont val="Arial"/>
            <family val="2"/>
          </rPr>
          <t>Seleccione, de la lista desplegable, el tipo de acumulación</t>
        </r>
      </text>
    </comment>
    <comment ref="L14" authorId="1" shapeId="0">
      <text>
        <r>
          <rPr>
            <b/>
            <sz val="12"/>
            <color indexed="81"/>
            <rFont val="Tahoma"/>
            <family val="2"/>
          </rPr>
          <t>Planeación:</t>
        </r>
        <r>
          <rPr>
            <sz val="12"/>
            <color indexed="81"/>
            <rFont val="Tahoma"/>
            <family val="2"/>
          </rPr>
          <t xml:space="preserve"> Especifique la fecha de la línea base</t>
        </r>
      </text>
    </comment>
    <comment ref="L15" authorId="1" shapeId="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text>
        <r>
          <rPr>
            <sz val="9"/>
            <color indexed="81"/>
            <rFont val="Tahoma"/>
            <family val="2"/>
          </rPr>
          <t>Escriba el año de la vigencia del indicador. Esto es, el año para el que calucla las metas.  Ejemplo: 2021</t>
        </r>
      </text>
    </comment>
    <comment ref="C23" authorId="0" shapeId="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text>
        <r>
          <rPr>
            <b/>
            <sz val="12"/>
            <color indexed="81"/>
            <rFont val="Tahoma"/>
            <family val="2"/>
          </rPr>
          <t>Diligencie los datos solicitados de la persona que será responsable del área para el indicador.</t>
        </r>
      </text>
    </comment>
    <comment ref="L34" authorId="2" shapeId="0">
      <text>
        <r>
          <rPr>
            <b/>
            <sz val="12"/>
            <color indexed="81"/>
            <rFont val="Tahoma"/>
            <family val="2"/>
          </rPr>
          <t>Este espacio lo diligenciará la Oficina Asesora de Planeación</t>
        </r>
      </text>
    </comment>
  </commentList>
</comments>
</file>

<file path=xl/comments3.xml><?xml version="1.0" encoding="utf-8"?>
<comments xmlns="http://schemas.openxmlformats.org/spreadsheetml/2006/main">
  <authors>
    <author>Usuario de Windows</author>
    <author>Sebastian Villarreal Romero</author>
    <author>Sebastián Villarreal Romero</author>
  </authors>
  <commentList>
    <comment ref="B7" authorId="0" shapeId="0">
      <text>
        <r>
          <rPr>
            <b/>
            <sz val="9"/>
            <color indexed="81"/>
            <rFont val="Arial"/>
            <family val="2"/>
          </rPr>
          <t>Describa el nombre del indicador</t>
        </r>
      </text>
    </comment>
    <comment ref="L7" authorId="1" shapeId="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text>
        <r>
          <rPr>
            <b/>
            <sz val="12"/>
            <color indexed="81"/>
            <rFont val="Tahoma"/>
            <family val="2"/>
          </rPr>
          <t>Seleccione al menos un objetivo estratégico al cual le contribuya el indicador</t>
        </r>
      </text>
    </comment>
    <comment ref="L9" authorId="1" shapeId="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text>
        <r>
          <rPr>
            <b/>
            <sz val="9"/>
            <color indexed="81"/>
            <rFont val="Arial"/>
            <family val="2"/>
          </rPr>
          <t>Seleccione el proceso que el indicador permite medir</t>
        </r>
      </text>
    </comment>
    <comment ref="L10" authorId="1" shapeId="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text>
        <r>
          <rPr>
            <b/>
            <sz val="9"/>
            <color indexed="81"/>
            <rFont val="Arial"/>
            <family val="2"/>
          </rPr>
          <t>Seleccione que tipo de indicador es el que está formulando</t>
        </r>
      </text>
    </comment>
    <comment ref="L11" authorId="2" shapeId="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text>
        <r>
          <rPr>
            <b/>
            <sz val="9"/>
            <color indexed="81"/>
            <rFont val="Arial"/>
            <family val="2"/>
          </rPr>
          <t>Describa la forma o procedimiento para realizar la medición del indicador</t>
        </r>
      </text>
    </comment>
    <comment ref="L12" authorId="1" shapeId="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text>
        <r>
          <rPr>
            <b/>
            <sz val="9"/>
            <color indexed="81"/>
            <rFont val="Arial"/>
            <family val="2"/>
          </rPr>
          <t>Amplíe, si es necesario, la información de las fuentes de información. Ejemplo DANE - Encuesta Nacional de Hogares 2020</t>
        </r>
      </text>
    </comment>
    <comment ref="L13" authorId="2" shapeId="0">
      <text>
        <r>
          <rPr>
            <sz val="12"/>
            <color indexed="81"/>
            <rFont val="Tahoma"/>
            <family val="2"/>
          </rPr>
          <t xml:space="preserve">Especificque la unidad de medida del indicador: Ejemplo: Número, personas, procentaje…
</t>
        </r>
      </text>
    </comment>
    <comment ref="B14" authorId="0" shapeId="0">
      <text>
        <r>
          <rPr>
            <b/>
            <sz val="10"/>
            <color indexed="81"/>
            <rFont val="Arial"/>
            <family val="2"/>
          </rPr>
          <t>Seleccione la periodicidad con que se realizará la medición</t>
        </r>
      </text>
    </comment>
    <comment ref="D14" authorId="0" shapeId="0">
      <text>
        <r>
          <rPr>
            <b/>
            <sz val="10"/>
            <color indexed="81"/>
            <rFont val="Arial"/>
            <family val="2"/>
          </rPr>
          <t>Seleccione, de la lista desplegable, el tipo de acumulación</t>
        </r>
      </text>
    </comment>
    <comment ref="L14" authorId="1" shapeId="0">
      <text>
        <r>
          <rPr>
            <b/>
            <sz val="12"/>
            <color indexed="81"/>
            <rFont val="Tahoma"/>
            <family val="2"/>
          </rPr>
          <t>Planeación:</t>
        </r>
        <r>
          <rPr>
            <sz val="12"/>
            <color indexed="81"/>
            <rFont val="Tahoma"/>
            <family val="2"/>
          </rPr>
          <t xml:space="preserve"> Especifique la fecha de la línea base</t>
        </r>
      </text>
    </comment>
    <comment ref="L15" authorId="1" shapeId="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text>
        <r>
          <rPr>
            <sz val="9"/>
            <color indexed="81"/>
            <rFont val="Tahoma"/>
            <family val="2"/>
          </rPr>
          <t>Escriba el año de la vigencia del indicador. Esto es, el año para el que calucla las metas.  Ejemplo: 2021</t>
        </r>
      </text>
    </comment>
    <comment ref="C23" authorId="0" shapeId="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text>
        <r>
          <rPr>
            <b/>
            <sz val="12"/>
            <color indexed="81"/>
            <rFont val="Tahoma"/>
            <family val="2"/>
          </rPr>
          <t>Diligencie los datos solicitados de la persona que será responsable del área para el indicador.</t>
        </r>
      </text>
    </comment>
    <comment ref="L34" authorId="2" shapeId="0">
      <text>
        <r>
          <rPr>
            <b/>
            <sz val="12"/>
            <color indexed="81"/>
            <rFont val="Tahoma"/>
            <family val="2"/>
          </rPr>
          <t>Este espacio lo diligenciará la Oficina Asesora de Planeación</t>
        </r>
      </text>
    </comment>
  </commentList>
</comments>
</file>

<file path=xl/comments30.xml><?xml version="1.0" encoding="utf-8"?>
<comments xmlns="http://schemas.openxmlformats.org/spreadsheetml/2006/main">
  <authors>
    <author>Usuario de Windows</author>
    <author>Sebastian Villarreal Romero</author>
    <author>Sebastián Villarreal Romero</author>
  </authors>
  <commentList>
    <comment ref="B7" authorId="0" shapeId="0">
      <text>
        <r>
          <rPr>
            <b/>
            <sz val="9"/>
            <color indexed="81"/>
            <rFont val="Arial"/>
            <family val="2"/>
          </rPr>
          <t>Describa el nombre del indicador</t>
        </r>
      </text>
    </comment>
    <comment ref="L7" authorId="1" shapeId="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text>
        <r>
          <rPr>
            <b/>
            <sz val="12"/>
            <color indexed="81"/>
            <rFont val="Tahoma"/>
            <family val="2"/>
          </rPr>
          <t>Seleccione al menos un objetivo estratégico al cual le contribuya el indicador</t>
        </r>
      </text>
    </comment>
    <comment ref="L9" authorId="1" shapeId="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text>
        <r>
          <rPr>
            <b/>
            <sz val="9"/>
            <color indexed="81"/>
            <rFont val="Arial"/>
            <family val="2"/>
          </rPr>
          <t>Seleccione el proceso que el indicador permite medir</t>
        </r>
      </text>
    </comment>
    <comment ref="L10" authorId="1" shapeId="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text>
        <r>
          <rPr>
            <b/>
            <sz val="9"/>
            <color indexed="81"/>
            <rFont val="Arial"/>
            <family val="2"/>
          </rPr>
          <t>Seleccione que tipo de indicador es el que está formulando</t>
        </r>
      </text>
    </comment>
    <comment ref="L11" authorId="2" shapeId="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text>
        <r>
          <rPr>
            <b/>
            <sz val="9"/>
            <color indexed="81"/>
            <rFont val="Arial"/>
            <family val="2"/>
          </rPr>
          <t>Describa la forma o procedimiento para realizar la medición del indicador</t>
        </r>
      </text>
    </comment>
    <comment ref="L12" authorId="1" shapeId="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text>
        <r>
          <rPr>
            <b/>
            <sz val="9"/>
            <color indexed="81"/>
            <rFont val="Arial"/>
            <family val="2"/>
          </rPr>
          <t>Amplíe, si es necesario, la información de las fuentes de información. Ejemplo DANE - Encuesta Nacional de Hogares 2020</t>
        </r>
      </text>
    </comment>
    <comment ref="L13" authorId="2" shapeId="0">
      <text>
        <r>
          <rPr>
            <sz val="12"/>
            <color indexed="81"/>
            <rFont val="Tahoma"/>
            <family val="2"/>
          </rPr>
          <t xml:space="preserve">Especificque la unidad de medida del indicador: Ejemplo: Número, personas, procentaje…
</t>
        </r>
      </text>
    </comment>
    <comment ref="B14" authorId="0" shapeId="0">
      <text>
        <r>
          <rPr>
            <b/>
            <sz val="10"/>
            <color indexed="81"/>
            <rFont val="Arial"/>
            <family val="2"/>
          </rPr>
          <t>Seleccione la periodicidad con que se realizará la medición</t>
        </r>
      </text>
    </comment>
    <comment ref="D14" authorId="0" shapeId="0">
      <text>
        <r>
          <rPr>
            <b/>
            <sz val="10"/>
            <color indexed="81"/>
            <rFont val="Arial"/>
            <family val="2"/>
          </rPr>
          <t>Seleccione, de la lista desplegable, el tipo de acumulación</t>
        </r>
      </text>
    </comment>
    <comment ref="L14" authorId="1" shapeId="0">
      <text>
        <r>
          <rPr>
            <b/>
            <sz val="12"/>
            <color indexed="81"/>
            <rFont val="Tahoma"/>
            <family val="2"/>
          </rPr>
          <t>Planeación:</t>
        </r>
        <r>
          <rPr>
            <sz val="12"/>
            <color indexed="81"/>
            <rFont val="Tahoma"/>
            <family val="2"/>
          </rPr>
          <t xml:space="preserve"> Especifique la fecha de la línea base</t>
        </r>
      </text>
    </comment>
    <comment ref="L15" authorId="1" shapeId="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text>
        <r>
          <rPr>
            <sz val="9"/>
            <color indexed="81"/>
            <rFont val="Tahoma"/>
            <family val="2"/>
          </rPr>
          <t>Escriba el año de la vigencia del indicador. Esto es, el año para el que calucla las metas.  Ejemplo: 2021</t>
        </r>
      </text>
    </comment>
    <comment ref="C23" authorId="0" shapeId="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text>
        <r>
          <rPr>
            <b/>
            <sz val="12"/>
            <color indexed="81"/>
            <rFont val="Tahoma"/>
            <family val="2"/>
          </rPr>
          <t>Diligencie los datos solicitados de la persona que será responsable del área para el indicador.</t>
        </r>
      </text>
    </comment>
    <comment ref="L34" authorId="2" shapeId="0">
      <text>
        <r>
          <rPr>
            <b/>
            <sz val="12"/>
            <color indexed="81"/>
            <rFont val="Tahoma"/>
            <family val="2"/>
          </rPr>
          <t>Este espacio lo diligenciará la Oficina Asesora de Planeación</t>
        </r>
      </text>
    </comment>
  </commentList>
</comments>
</file>

<file path=xl/comments31.xml><?xml version="1.0" encoding="utf-8"?>
<comments xmlns="http://schemas.openxmlformats.org/spreadsheetml/2006/main">
  <authors>
    <author>Usuario de Windows</author>
    <author>Sebastian Villarreal Romero</author>
    <author>Sebastián Villarreal Romero</author>
  </authors>
  <commentList>
    <comment ref="B7" authorId="0" shapeId="0">
      <text>
        <r>
          <rPr>
            <b/>
            <sz val="9"/>
            <color indexed="81"/>
            <rFont val="Arial"/>
            <family val="2"/>
          </rPr>
          <t>Describa el nombre del indicador</t>
        </r>
      </text>
    </comment>
    <comment ref="L7" authorId="1" shapeId="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text>
        <r>
          <rPr>
            <b/>
            <sz val="12"/>
            <color indexed="81"/>
            <rFont val="Tahoma"/>
            <family val="2"/>
          </rPr>
          <t>Seleccione al menos un objetivo estratégico al cual le contribuya el indicador</t>
        </r>
      </text>
    </comment>
    <comment ref="L9" authorId="1" shapeId="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text>
        <r>
          <rPr>
            <b/>
            <sz val="9"/>
            <color indexed="81"/>
            <rFont val="Arial"/>
            <family val="2"/>
          </rPr>
          <t>Seleccione el proceso que el indicador permite medir</t>
        </r>
      </text>
    </comment>
    <comment ref="L10" authorId="1" shapeId="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text>
        <r>
          <rPr>
            <b/>
            <sz val="9"/>
            <color indexed="81"/>
            <rFont val="Arial"/>
            <family val="2"/>
          </rPr>
          <t>Seleccione que tipo de indicador es el que está formulando</t>
        </r>
      </text>
    </comment>
    <comment ref="L11" authorId="2" shapeId="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text>
        <r>
          <rPr>
            <b/>
            <sz val="9"/>
            <color indexed="81"/>
            <rFont val="Arial"/>
            <family val="2"/>
          </rPr>
          <t>Describa la forma o procedimiento para realizar la medición del indicador</t>
        </r>
      </text>
    </comment>
    <comment ref="L12" authorId="1" shapeId="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text>
        <r>
          <rPr>
            <b/>
            <sz val="9"/>
            <color indexed="81"/>
            <rFont val="Arial"/>
            <family val="2"/>
          </rPr>
          <t>Amplíe, si es necesario, la información de las fuentes de información. Ejemplo DANE - Encuesta Nacional de Hogares 2020</t>
        </r>
      </text>
    </comment>
    <comment ref="L13" authorId="2" shapeId="0">
      <text>
        <r>
          <rPr>
            <sz val="12"/>
            <color indexed="81"/>
            <rFont val="Tahoma"/>
            <family val="2"/>
          </rPr>
          <t xml:space="preserve">Especifique la unidad de medida del indicador: Ejemplo: Número, personas, porcentaje…
</t>
        </r>
      </text>
    </comment>
    <comment ref="B14" authorId="0" shapeId="0">
      <text>
        <r>
          <rPr>
            <b/>
            <sz val="10"/>
            <color indexed="81"/>
            <rFont val="Arial"/>
            <family val="2"/>
          </rPr>
          <t>Seleccione la periodicidad con que se realizará la medición</t>
        </r>
      </text>
    </comment>
    <comment ref="D14" authorId="0" shapeId="0">
      <text>
        <r>
          <rPr>
            <b/>
            <sz val="10"/>
            <color indexed="81"/>
            <rFont val="Arial"/>
            <family val="2"/>
          </rPr>
          <t>Seleccione, de la lista desplegable, el tipo de acumulación</t>
        </r>
      </text>
    </comment>
    <comment ref="L14" authorId="1" shapeId="0">
      <text>
        <r>
          <rPr>
            <b/>
            <sz val="12"/>
            <color indexed="81"/>
            <rFont val="Tahoma"/>
            <family val="2"/>
          </rPr>
          <t>Planeación:</t>
        </r>
        <r>
          <rPr>
            <sz val="12"/>
            <color indexed="81"/>
            <rFont val="Tahoma"/>
            <family val="2"/>
          </rPr>
          <t xml:space="preserve"> Especifique la fecha de la línea base</t>
        </r>
      </text>
    </comment>
    <comment ref="L15" authorId="1" shapeId="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text>
        <r>
          <rPr>
            <sz val="9"/>
            <color indexed="81"/>
            <rFont val="Tahoma"/>
            <family val="2"/>
          </rPr>
          <t>Escriba el año de la vigencia del indicador. Esto es, el año para el que calcula las metas.  Ejemplo: 2021</t>
        </r>
      </text>
    </comment>
    <comment ref="C23" authorId="0" shapeId="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text>
        <r>
          <rPr>
            <sz val="9"/>
            <color indexed="81"/>
            <rFont val="Tahoma"/>
            <family val="2"/>
          </rPr>
          <t>Rangos de Interpretación: Se deberán incluir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text>
        <r>
          <rPr>
            <sz val="9"/>
            <color indexed="81"/>
            <rFont val="Tahoma"/>
            <family val="2"/>
          </rPr>
          <t xml:space="preserve">
Rangos de Interpretación: Se deberán incluir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text>
        <r>
          <rPr>
            <b/>
            <sz val="12"/>
            <color indexed="81"/>
            <rFont val="Tahoma"/>
            <family val="2"/>
          </rPr>
          <t>Diligencie los datos solicitados de la persona que será responsable del área para el indicador.</t>
        </r>
      </text>
    </comment>
    <comment ref="L34" authorId="2" shapeId="0">
      <text>
        <r>
          <rPr>
            <b/>
            <sz val="12"/>
            <color indexed="81"/>
            <rFont val="Tahoma"/>
            <family val="2"/>
          </rPr>
          <t>Este espacio lo diligenciará la Oficina Asesora de Planeación</t>
        </r>
      </text>
    </comment>
  </commentList>
</comments>
</file>

<file path=xl/comments32.xml><?xml version="1.0" encoding="utf-8"?>
<comments xmlns="http://schemas.openxmlformats.org/spreadsheetml/2006/main">
  <authors>
    <author>Usuario de Windows</author>
    <author>Sebastian Villarreal Romero</author>
    <author>Sebastián Villarreal Romero</author>
  </authors>
  <commentList>
    <comment ref="B7" authorId="0" shapeId="0">
      <text>
        <r>
          <rPr>
            <b/>
            <sz val="9"/>
            <color indexed="81"/>
            <rFont val="Arial"/>
            <family val="2"/>
          </rPr>
          <t>Describa el nombre del indicador</t>
        </r>
      </text>
    </comment>
    <comment ref="L7" authorId="1" shapeId="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text>
        <r>
          <rPr>
            <b/>
            <sz val="12"/>
            <color indexed="81"/>
            <rFont val="Tahoma"/>
            <family val="2"/>
          </rPr>
          <t>Seleccione al menos un objetivo estratégico al cual le contribuya el indicador</t>
        </r>
      </text>
    </comment>
    <comment ref="L9" authorId="1" shapeId="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text>
        <r>
          <rPr>
            <b/>
            <sz val="9"/>
            <color indexed="81"/>
            <rFont val="Arial"/>
            <family val="2"/>
          </rPr>
          <t>Seleccione el proceso que el indicador permite medir</t>
        </r>
      </text>
    </comment>
    <comment ref="L10" authorId="1" shapeId="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text>
        <r>
          <rPr>
            <b/>
            <sz val="9"/>
            <color indexed="81"/>
            <rFont val="Arial"/>
            <family val="2"/>
          </rPr>
          <t>Seleccione que tipo de indicador es el que está formulando</t>
        </r>
      </text>
    </comment>
    <comment ref="L11" authorId="2" shapeId="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text>
        <r>
          <rPr>
            <b/>
            <sz val="9"/>
            <color indexed="81"/>
            <rFont val="Arial"/>
            <family val="2"/>
          </rPr>
          <t>Describa la forma o procedimiento para realizar la medición del indicador</t>
        </r>
      </text>
    </comment>
    <comment ref="L12" authorId="1" shapeId="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text>
        <r>
          <rPr>
            <b/>
            <sz val="9"/>
            <color indexed="81"/>
            <rFont val="Arial"/>
            <family val="2"/>
          </rPr>
          <t>Amplíe, si es necesario, la información de las fuentes de información. Ejemplo DANE - Encuesta Nacional de Hogares 2020</t>
        </r>
      </text>
    </comment>
    <comment ref="L13" authorId="2" shapeId="0">
      <text>
        <r>
          <rPr>
            <sz val="12"/>
            <color indexed="81"/>
            <rFont val="Tahoma"/>
            <family val="2"/>
          </rPr>
          <t xml:space="preserve">Especificque la unidad de medida del indicador: Ejemplo: Número, personas, porcentaje…
</t>
        </r>
      </text>
    </comment>
    <comment ref="B14" authorId="0" shapeId="0">
      <text>
        <r>
          <rPr>
            <b/>
            <sz val="10"/>
            <color indexed="81"/>
            <rFont val="Arial"/>
            <family val="2"/>
          </rPr>
          <t>Seleccione la periodicidad con que se realizará la medición</t>
        </r>
      </text>
    </comment>
    <comment ref="D14" authorId="0" shapeId="0">
      <text>
        <r>
          <rPr>
            <b/>
            <sz val="10"/>
            <color indexed="81"/>
            <rFont val="Arial"/>
            <family val="2"/>
          </rPr>
          <t>Seleccione, de la lista desplegable, el tipo de acumulación</t>
        </r>
      </text>
    </comment>
    <comment ref="L14" authorId="1" shapeId="0">
      <text>
        <r>
          <rPr>
            <b/>
            <sz val="12"/>
            <color indexed="81"/>
            <rFont val="Tahoma"/>
            <family val="2"/>
          </rPr>
          <t>Planeación:</t>
        </r>
        <r>
          <rPr>
            <sz val="12"/>
            <color indexed="81"/>
            <rFont val="Tahoma"/>
            <family val="2"/>
          </rPr>
          <t xml:space="preserve"> Especifique la fecha de la línea base</t>
        </r>
      </text>
    </comment>
    <comment ref="L15" authorId="1" shapeId="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varíales que hacen parte del indicador, en el periodo correspondiente.</t>
        </r>
      </text>
    </comment>
    <comment ref="B23" authorId="2" shapeId="0">
      <text>
        <r>
          <rPr>
            <sz val="9"/>
            <color indexed="81"/>
            <rFont val="Tahoma"/>
            <family val="2"/>
          </rPr>
          <t>Escriba el año de la vigencia del indicador. Esto es, el año para el que calcula las metas.  Ejemplo: 2021</t>
        </r>
      </text>
    </comment>
    <comment ref="C23" authorId="0" shapeId="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text>
        <r>
          <rPr>
            <sz val="9"/>
            <color indexed="81"/>
            <rFont val="Tahoma"/>
            <family val="2"/>
          </rPr>
          <t>Rangos de Interpretación: Se deberán incluir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text>
        <r>
          <rPr>
            <sz val="9"/>
            <color indexed="81"/>
            <rFont val="Tahoma"/>
            <family val="2"/>
          </rPr>
          <t xml:space="preserve">
Rangos de Interpretación: Se deberán incluir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text>
        <r>
          <rPr>
            <b/>
            <sz val="12"/>
            <color indexed="81"/>
            <rFont val="Tahoma"/>
            <family val="2"/>
          </rPr>
          <t>Diligencie los datos solicitados de la persona que será responsable del área para el indicador.</t>
        </r>
      </text>
    </comment>
    <comment ref="L34" authorId="2" shapeId="0">
      <text>
        <r>
          <rPr>
            <b/>
            <sz val="12"/>
            <color indexed="81"/>
            <rFont val="Tahoma"/>
            <family val="2"/>
          </rPr>
          <t>Este espacio lo diligenciará la Oficina Asesora de Planeación</t>
        </r>
      </text>
    </comment>
  </commentList>
</comments>
</file>

<file path=xl/comments33.xml><?xml version="1.0" encoding="utf-8"?>
<comments xmlns="http://schemas.openxmlformats.org/spreadsheetml/2006/main">
  <authors>
    <author>Usuario de Windows</author>
    <author>Sebastian Villarreal Romero</author>
    <author>Sebastián Villarreal Romero</author>
  </authors>
  <commentList>
    <comment ref="B7" authorId="0" shapeId="0">
      <text>
        <r>
          <rPr>
            <b/>
            <sz val="9"/>
            <color indexed="81"/>
            <rFont val="Arial"/>
            <family val="2"/>
          </rPr>
          <t>Describa el nombre del indicador</t>
        </r>
      </text>
    </comment>
    <comment ref="L7" authorId="1" shapeId="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text>
        <r>
          <rPr>
            <b/>
            <sz val="12"/>
            <color indexed="81"/>
            <rFont val="Tahoma"/>
            <family val="2"/>
          </rPr>
          <t>Seleccione al menos un objetivo estratégico al cual le contribuya el indicador</t>
        </r>
      </text>
    </comment>
    <comment ref="L9" authorId="1" shapeId="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text>
        <r>
          <rPr>
            <b/>
            <sz val="9"/>
            <color indexed="81"/>
            <rFont val="Arial"/>
            <family val="2"/>
          </rPr>
          <t>Seleccione el proceso que el indicador permite medir</t>
        </r>
      </text>
    </comment>
    <comment ref="L10" authorId="1" shapeId="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text>
        <r>
          <rPr>
            <b/>
            <sz val="9"/>
            <color indexed="81"/>
            <rFont val="Arial"/>
            <family val="2"/>
          </rPr>
          <t>Seleccione que tipo de indicador es el que está formulando</t>
        </r>
      </text>
    </comment>
    <comment ref="L11" authorId="2" shapeId="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text>
        <r>
          <rPr>
            <b/>
            <sz val="9"/>
            <color indexed="81"/>
            <rFont val="Arial"/>
            <family val="2"/>
          </rPr>
          <t>Describa la forma o procedimiento para realizar la medición del indicador</t>
        </r>
      </text>
    </comment>
    <comment ref="L12" authorId="1" shapeId="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text>
        <r>
          <rPr>
            <b/>
            <sz val="9"/>
            <color indexed="81"/>
            <rFont val="Arial"/>
            <family val="2"/>
          </rPr>
          <t>Amplíe, si es necesario, la información de las fuentes de información. Ejemplo DANE - Encuesta Nacional de Hogares 2020</t>
        </r>
      </text>
    </comment>
    <comment ref="L13" authorId="2" shapeId="0">
      <text>
        <r>
          <rPr>
            <sz val="12"/>
            <color indexed="81"/>
            <rFont val="Tahoma"/>
            <family val="2"/>
          </rPr>
          <t xml:space="preserve">Especificque la unidad de medida del indicador: Ejemplo: Número, personas, procentaje…
</t>
        </r>
      </text>
    </comment>
    <comment ref="B14" authorId="0" shapeId="0">
      <text>
        <r>
          <rPr>
            <b/>
            <sz val="10"/>
            <color indexed="81"/>
            <rFont val="Arial"/>
            <family val="2"/>
          </rPr>
          <t>Seleccione la periodicidad con que se realizará la medición</t>
        </r>
      </text>
    </comment>
    <comment ref="D14" authorId="0" shapeId="0">
      <text>
        <r>
          <rPr>
            <b/>
            <sz val="10"/>
            <color indexed="81"/>
            <rFont val="Arial"/>
            <family val="2"/>
          </rPr>
          <t>Seleccione, de la lista desplegable, el tipo de acumulación</t>
        </r>
      </text>
    </comment>
    <comment ref="L14" authorId="1" shapeId="0">
      <text>
        <r>
          <rPr>
            <b/>
            <sz val="12"/>
            <color indexed="81"/>
            <rFont val="Tahoma"/>
            <family val="2"/>
          </rPr>
          <t>Planeación:</t>
        </r>
        <r>
          <rPr>
            <sz val="12"/>
            <color indexed="81"/>
            <rFont val="Tahoma"/>
            <family val="2"/>
          </rPr>
          <t xml:space="preserve"> Especifique la fecha de la línea base</t>
        </r>
      </text>
    </comment>
    <comment ref="L15" authorId="1" shapeId="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text>
        <r>
          <rPr>
            <sz val="9"/>
            <color indexed="81"/>
            <rFont val="Tahoma"/>
            <family val="2"/>
          </rPr>
          <t>Escriba el año de la vigencia del indicador. Esto es, el año para el que calucla las metas.  Ejemplo: 2021</t>
        </r>
      </text>
    </comment>
    <comment ref="C23" authorId="0" shapeId="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text>
        <r>
          <rPr>
            <b/>
            <sz val="12"/>
            <color indexed="81"/>
            <rFont val="Tahoma"/>
            <family val="2"/>
          </rPr>
          <t>Diligencie los datos solicitados de la persona que será responsable del área para el indicador.</t>
        </r>
      </text>
    </comment>
    <comment ref="L34" authorId="2" shapeId="0">
      <text>
        <r>
          <rPr>
            <b/>
            <sz val="12"/>
            <color indexed="81"/>
            <rFont val="Tahoma"/>
            <family val="2"/>
          </rPr>
          <t>Este espacio lo diligenciará la Oficina Asesora de Planeación</t>
        </r>
      </text>
    </comment>
  </commentList>
</comments>
</file>

<file path=xl/comments34.xml><?xml version="1.0" encoding="utf-8"?>
<comments xmlns="http://schemas.openxmlformats.org/spreadsheetml/2006/main">
  <authors>
    <author>Usuario de Windows</author>
    <author>Sebastian Villarreal Romero</author>
    <author>Sebastián Villarreal Romero</author>
  </authors>
  <commentList>
    <comment ref="B7" authorId="0" shapeId="0">
      <text>
        <r>
          <rPr>
            <b/>
            <sz val="9"/>
            <color indexed="81"/>
            <rFont val="Arial"/>
            <family val="2"/>
          </rPr>
          <t>Describa el nombre del indicador</t>
        </r>
      </text>
    </comment>
    <comment ref="L7" authorId="1" shapeId="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text>
        <r>
          <rPr>
            <b/>
            <sz val="12"/>
            <color indexed="81"/>
            <rFont val="Tahoma"/>
            <family val="2"/>
          </rPr>
          <t>Seleccione al menos un objetivo estratégico al cual le contribuya el indicador</t>
        </r>
      </text>
    </comment>
    <comment ref="L9" authorId="1" shapeId="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text>
        <r>
          <rPr>
            <b/>
            <sz val="9"/>
            <color indexed="81"/>
            <rFont val="Arial"/>
            <family val="2"/>
          </rPr>
          <t>Seleccione el proceso que el indicador permite medir</t>
        </r>
      </text>
    </comment>
    <comment ref="L10" authorId="1" shapeId="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text>
        <r>
          <rPr>
            <b/>
            <sz val="9"/>
            <color indexed="81"/>
            <rFont val="Arial"/>
            <family val="2"/>
          </rPr>
          <t>Seleccione que tipo de indicador es el que está formulando</t>
        </r>
      </text>
    </comment>
    <comment ref="L11" authorId="2" shapeId="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text>
        <r>
          <rPr>
            <b/>
            <sz val="9"/>
            <color indexed="81"/>
            <rFont val="Arial"/>
            <family val="2"/>
          </rPr>
          <t>Describa la forma o procedimiento para realizar la medición del indicador</t>
        </r>
      </text>
    </comment>
    <comment ref="L12" authorId="1" shapeId="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text>
        <r>
          <rPr>
            <b/>
            <sz val="9"/>
            <color indexed="81"/>
            <rFont val="Arial"/>
            <family val="2"/>
          </rPr>
          <t>Amplíe, si es necesario, la información de las fuentes de información. Ejemplo DANE - Encuesta Nacional de Hogares 2020</t>
        </r>
      </text>
    </comment>
    <comment ref="L13" authorId="2" shapeId="0">
      <text>
        <r>
          <rPr>
            <sz val="12"/>
            <color indexed="81"/>
            <rFont val="Tahoma"/>
            <family val="2"/>
          </rPr>
          <t xml:space="preserve">Especificque la unidad de medida del indicador: Ejemplo: Número, personas, procentaje…
</t>
        </r>
      </text>
    </comment>
    <comment ref="B14" authorId="0" shapeId="0">
      <text>
        <r>
          <rPr>
            <b/>
            <sz val="10"/>
            <color indexed="81"/>
            <rFont val="Arial"/>
            <family val="2"/>
          </rPr>
          <t>Seleccione la periodicidad con que se realizará la medición</t>
        </r>
      </text>
    </comment>
    <comment ref="D14" authorId="0" shapeId="0">
      <text>
        <r>
          <rPr>
            <b/>
            <sz val="10"/>
            <color indexed="81"/>
            <rFont val="Arial"/>
            <family val="2"/>
          </rPr>
          <t>Seleccione, de la lista desplegable, el tipo de acumulación</t>
        </r>
      </text>
    </comment>
    <comment ref="L14" authorId="1" shapeId="0">
      <text>
        <r>
          <rPr>
            <b/>
            <sz val="12"/>
            <color indexed="81"/>
            <rFont val="Tahoma"/>
            <family val="2"/>
          </rPr>
          <t>Planeación:</t>
        </r>
        <r>
          <rPr>
            <sz val="12"/>
            <color indexed="81"/>
            <rFont val="Tahoma"/>
            <family val="2"/>
          </rPr>
          <t xml:space="preserve"> Especifique la fecha de la línea base</t>
        </r>
      </text>
    </comment>
    <comment ref="L15" authorId="1" shapeId="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text>
        <r>
          <rPr>
            <sz val="9"/>
            <color indexed="81"/>
            <rFont val="Tahoma"/>
            <family val="2"/>
          </rPr>
          <t>Escriba el año de la vigencia del indicador. Esto es, el año para el que calucla las metas.  Ejemplo: 2021</t>
        </r>
      </text>
    </comment>
    <comment ref="C23" authorId="0" shapeId="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text>
        <r>
          <rPr>
            <b/>
            <sz val="12"/>
            <color indexed="81"/>
            <rFont val="Tahoma"/>
            <family val="2"/>
          </rPr>
          <t>Diligencie los datos solicitados de la persona que será responsable del área para el indicador.</t>
        </r>
      </text>
    </comment>
    <comment ref="L34" authorId="2" shapeId="0">
      <text>
        <r>
          <rPr>
            <b/>
            <sz val="12"/>
            <color indexed="81"/>
            <rFont val="Tahoma"/>
            <family val="2"/>
          </rPr>
          <t>Este espacio lo diligenciará la Oficina Asesora de Planeación</t>
        </r>
      </text>
    </comment>
  </commentList>
</comments>
</file>

<file path=xl/comments35.xml><?xml version="1.0" encoding="utf-8"?>
<comments xmlns="http://schemas.openxmlformats.org/spreadsheetml/2006/main">
  <authors>
    <author>Usuario de Windows</author>
    <author>Sebastian Villarreal Romero</author>
    <author>Sebastián Villarreal Romero</author>
  </authors>
  <commentList>
    <comment ref="B7" authorId="0" shapeId="0">
      <text>
        <r>
          <rPr>
            <b/>
            <sz val="9"/>
            <color indexed="81"/>
            <rFont val="Arial"/>
            <family val="2"/>
          </rPr>
          <t>Describa el nombre del indicador</t>
        </r>
      </text>
    </comment>
    <comment ref="L7" authorId="1" shapeId="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text>
        <r>
          <rPr>
            <b/>
            <sz val="12"/>
            <color indexed="81"/>
            <rFont val="Tahoma"/>
            <family val="2"/>
          </rPr>
          <t>Seleccione al menos un objetivo estratégico al cual le contribuya el indicador</t>
        </r>
      </text>
    </comment>
    <comment ref="L9" authorId="1" shapeId="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text>
        <r>
          <rPr>
            <b/>
            <sz val="9"/>
            <color indexed="81"/>
            <rFont val="Arial"/>
            <family val="2"/>
          </rPr>
          <t>Seleccione el proceso que el indicador permite medir</t>
        </r>
      </text>
    </comment>
    <comment ref="L10" authorId="1" shapeId="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text>
        <r>
          <rPr>
            <b/>
            <sz val="9"/>
            <color indexed="81"/>
            <rFont val="Arial"/>
            <family val="2"/>
          </rPr>
          <t>Seleccione que tipo de indicador es el que está formulando</t>
        </r>
      </text>
    </comment>
    <comment ref="L11" authorId="2" shapeId="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text>
        <r>
          <rPr>
            <b/>
            <sz val="9"/>
            <color indexed="81"/>
            <rFont val="Arial"/>
            <family val="2"/>
          </rPr>
          <t>Describa la forma o procedimiento para realizar la medición del indicador</t>
        </r>
      </text>
    </comment>
    <comment ref="L12" authorId="1" shapeId="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text>
        <r>
          <rPr>
            <b/>
            <sz val="9"/>
            <color indexed="81"/>
            <rFont val="Arial"/>
            <family val="2"/>
          </rPr>
          <t>Amplíe, si es necesario, la información de las fuentes de información. Ejemplo DANE - Encuesta Nacional de Hogares 2020</t>
        </r>
      </text>
    </comment>
    <comment ref="L13" authorId="2" shapeId="0">
      <text>
        <r>
          <rPr>
            <sz val="12"/>
            <color indexed="81"/>
            <rFont val="Tahoma"/>
            <family val="2"/>
          </rPr>
          <t xml:space="preserve">Especificque la unidad de medida del indicador: Ejemplo: Número, personas, procentaje…
</t>
        </r>
      </text>
    </comment>
    <comment ref="B14" authorId="0" shapeId="0">
      <text>
        <r>
          <rPr>
            <b/>
            <sz val="10"/>
            <color indexed="81"/>
            <rFont val="Arial"/>
            <family val="2"/>
          </rPr>
          <t>Seleccione la periodicidad con que se realizará la medición</t>
        </r>
      </text>
    </comment>
    <comment ref="D14" authorId="0" shapeId="0">
      <text>
        <r>
          <rPr>
            <b/>
            <sz val="10"/>
            <color indexed="81"/>
            <rFont val="Arial"/>
            <family val="2"/>
          </rPr>
          <t>Seleccione, de la lista desplegable, el tipo de acumulación</t>
        </r>
      </text>
    </comment>
    <comment ref="L14" authorId="1" shapeId="0">
      <text>
        <r>
          <rPr>
            <b/>
            <sz val="12"/>
            <color indexed="81"/>
            <rFont val="Tahoma"/>
            <family val="2"/>
          </rPr>
          <t>Planeación:</t>
        </r>
        <r>
          <rPr>
            <sz val="12"/>
            <color indexed="81"/>
            <rFont val="Tahoma"/>
            <family val="2"/>
          </rPr>
          <t xml:space="preserve"> Especifique la fecha de la línea base</t>
        </r>
      </text>
    </comment>
    <comment ref="L15" authorId="1" shapeId="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text>
        <r>
          <rPr>
            <sz val="9"/>
            <color indexed="81"/>
            <rFont val="Tahoma"/>
            <family val="2"/>
          </rPr>
          <t>Escriba el año de la vigencia del indicador. Esto es, el año para el que calucla las metas.  Ejemplo: 2021</t>
        </r>
      </text>
    </comment>
    <comment ref="C23" authorId="0" shapeId="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text>
        <r>
          <rPr>
            <b/>
            <sz val="12"/>
            <color indexed="81"/>
            <rFont val="Tahoma"/>
            <family val="2"/>
          </rPr>
          <t>Diligencie los datos solicitados de la persona que será responsable del área para el indicador.</t>
        </r>
      </text>
    </comment>
    <comment ref="L34" authorId="2" shapeId="0">
      <text>
        <r>
          <rPr>
            <b/>
            <sz val="12"/>
            <color indexed="81"/>
            <rFont val="Tahoma"/>
            <family val="2"/>
          </rPr>
          <t>Este espacio lo diligenciará la Oficina Asesora de Planeación</t>
        </r>
      </text>
    </comment>
  </commentList>
</comments>
</file>

<file path=xl/comments36.xml><?xml version="1.0" encoding="utf-8"?>
<comments xmlns="http://schemas.openxmlformats.org/spreadsheetml/2006/main">
  <authors>
    <author>Usuario de Windows</author>
    <author>Sebastian Villarreal Romero</author>
    <author>Sebastián Villarreal Romero</author>
  </authors>
  <commentList>
    <comment ref="B7" authorId="0" shapeId="0">
      <text>
        <r>
          <rPr>
            <b/>
            <sz val="9"/>
            <color indexed="81"/>
            <rFont val="Arial"/>
            <family val="2"/>
          </rPr>
          <t>Describa el nombre del indicador</t>
        </r>
      </text>
    </comment>
    <comment ref="L7" authorId="1" shapeId="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text>
        <r>
          <rPr>
            <b/>
            <sz val="12"/>
            <color indexed="81"/>
            <rFont val="Tahoma"/>
            <family val="2"/>
          </rPr>
          <t>Seleccione al menos un objetivo estratégico al cual le contribuya el indicador</t>
        </r>
      </text>
    </comment>
    <comment ref="L9" authorId="1" shapeId="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text>
        <r>
          <rPr>
            <b/>
            <sz val="9"/>
            <color indexed="81"/>
            <rFont val="Arial"/>
            <family val="2"/>
          </rPr>
          <t>Seleccione el proceso que el indicador permite medir</t>
        </r>
      </text>
    </comment>
    <comment ref="L10" authorId="1" shapeId="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text>
        <r>
          <rPr>
            <b/>
            <sz val="9"/>
            <color indexed="81"/>
            <rFont val="Arial"/>
            <family val="2"/>
          </rPr>
          <t>Seleccione que tipo de indicador es el que está formulando</t>
        </r>
      </text>
    </comment>
    <comment ref="L11" authorId="2" shapeId="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text>
        <r>
          <rPr>
            <b/>
            <sz val="9"/>
            <color indexed="81"/>
            <rFont val="Arial"/>
            <family val="2"/>
          </rPr>
          <t>Describa la forma o procedimiento para realizar la medición del indicador</t>
        </r>
      </text>
    </comment>
    <comment ref="L12" authorId="1" shapeId="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text>
        <r>
          <rPr>
            <b/>
            <sz val="9"/>
            <color indexed="81"/>
            <rFont val="Arial"/>
            <family val="2"/>
          </rPr>
          <t>Amplíe, si es necesario, la información de las fuentes de información. Ejemplo DANE - Encuesta Nacional de Hogares 2020</t>
        </r>
      </text>
    </comment>
    <comment ref="L13" authorId="2" shapeId="0">
      <text>
        <r>
          <rPr>
            <sz val="12"/>
            <color indexed="81"/>
            <rFont val="Tahoma"/>
            <family val="2"/>
          </rPr>
          <t xml:space="preserve">Especificque la unidad de medida del indicador: Ejemplo: Número, personas, procentaje…
</t>
        </r>
      </text>
    </comment>
    <comment ref="B14" authorId="0" shapeId="0">
      <text>
        <r>
          <rPr>
            <b/>
            <sz val="10"/>
            <color indexed="81"/>
            <rFont val="Arial"/>
            <family val="2"/>
          </rPr>
          <t>Seleccione la periodicidad con que se realizará la medición</t>
        </r>
      </text>
    </comment>
    <comment ref="D14" authorId="0" shapeId="0">
      <text>
        <r>
          <rPr>
            <b/>
            <sz val="10"/>
            <color indexed="81"/>
            <rFont val="Arial"/>
            <family val="2"/>
          </rPr>
          <t>Seleccione, de la lista desplegable, el tipo de acumulación</t>
        </r>
      </text>
    </comment>
    <comment ref="L14" authorId="1" shapeId="0">
      <text>
        <r>
          <rPr>
            <b/>
            <sz val="12"/>
            <color indexed="81"/>
            <rFont val="Tahoma"/>
            <family val="2"/>
          </rPr>
          <t>Planeación:</t>
        </r>
        <r>
          <rPr>
            <sz val="12"/>
            <color indexed="81"/>
            <rFont val="Tahoma"/>
            <family val="2"/>
          </rPr>
          <t xml:space="preserve"> Especifique la fecha de la línea base</t>
        </r>
      </text>
    </comment>
    <comment ref="L15" authorId="1" shapeId="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text>
        <r>
          <rPr>
            <sz val="9"/>
            <color indexed="81"/>
            <rFont val="Tahoma"/>
            <family val="2"/>
          </rPr>
          <t>Escriba el año de la vigencia del indicador. Esto es, el año para el que calucla las metas.  Ejemplo: 2021</t>
        </r>
      </text>
    </comment>
    <comment ref="C23" authorId="0" shapeId="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text>
        <r>
          <rPr>
            <b/>
            <sz val="12"/>
            <color indexed="81"/>
            <rFont val="Tahoma"/>
            <family val="2"/>
          </rPr>
          <t>Diligencie los datos solicitados de la persona que será responsable del área para el indicador.</t>
        </r>
      </text>
    </comment>
    <comment ref="L34" authorId="2" shapeId="0">
      <text>
        <r>
          <rPr>
            <b/>
            <sz val="12"/>
            <color indexed="81"/>
            <rFont val="Tahoma"/>
            <family val="2"/>
          </rPr>
          <t>Este espacio lo diligenciará la Oficina Asesora de Planeación</t>
        </r>
      </text>
    </comment>
  </commentList>
</comments>
</file>

<file path=xl/comments37.xml><?xml version="1.0" encoding="utf-8"?>
<comments xmlns="http://schemas.openxmlformats.org/spreadsheetml/2006/main">
  <authors>
    <author>Usuario de Windows</author>
    <author>Sebastian Villarreal Romero</author>
    <author>Sebastián Villarreal Romero</author>
  </authors>
  <commentList>
    <comment ref="B7" authorId="0" shapeId="0">
      <text>
        <r>
          <rPr>
            <b/>
            <sz val="9"/>
            <color indexed="81"/>
            <rFont val="Arial"/>
            <family val="2"/>
          </rPr>
          <t>Describa el nombre del indicador</t>
        </r>
      </text>
    </comment>
    <comment ref="L7" authorId="1" shapeId="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text>
        <r>
          <rPr>
            <b/>
            <sz val="12"/>
            <color indexed="81"/>
            <rFont val="Tahoma"/>
            <family val="2"/>
          </rPr>
          <t>Seleccione al menos un objetivo estratégico al cual le contribuya el indicador</t>
        </r>
      </text>
    </comment>
    <comment ref="L9" authorId="1" shapeId="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text>
        <r>
          <rPr>
            <b/>
            <sz val="9"/>
            <color indexed="81"/>
            <rFont val="Arial"/>
            <family val="2"/>
          </rPr>
          <t>Seleccione el proceso que el indicador permite medir</t>
        </r>
      </text>
    </comment>
    <comment ref="L10" authorId="1" shapeId="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text>
        <r>
          <rPr>
            <b/>
            <sz val="9"/>
            <color indexed="81"/>
            <rFont val="Arial"/>
            <family val="2"/>
          </rPr>
          <t>Seleccione que tipo de indicador es el que está formulando</t>
        </r>
      </text>
    </comment>
    <comment ref="L11" authorId="2" shapeId="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text>
        <r>
          <rPr>
            <b/>
            <sz val="9"/>
            <color indexed="81"/>
            <rFont val="Arial"/>
            <family val="2"/>
          </rPr>
          <t>Describa la forma o procedimiento para realizar la medición del indicador</t>
        </r>
      </text>
    </comment>
    <comment ref="L12" authorId="1" shapeId="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text>
        <r>
          <rPr>
            <b/>
            <sz val="9"/>
            <color indexed="81"/>
            <rFont val="Arial"/>
            <family val="2"/>
          </rPr>
          <t>Amplíe, si es necesario, la información de las fuentes de información. Ejemplo DANE - Encuesta Nacional de Hogares 2020</t>
        </r>
      </text>
    </comment>
    <comment ref="L13" authorId="2" shapeId="0">
      <text>
        <r>
          <rPr>
            <sz val="12"/>
            <color indexed="81"/>
            <rFont val="Tahoma"/>
            <family val="2"/>
          </rPr>
          <t xml:space="preserve">Especificque la unidad de medida del indicador: Ejemplo: Número, personas, procentaje…
</t>
        </r>
      </text>
    </comment>
    <comment ref="B14" authorId="0" shapeId="0">
      <text>
        <r>
          <rPr>
            <b/>
            <sz val="10"/>
            <color indexed="81"/>
            <rFont val="Arial"/>
            <family val="2"/>
          </rPr>
          <t>Seleccione la periodicidad con que se realizará la medición</t>
        </r>
      </text>
    </comment>
    <comment ref="D14" authorId="0" shapeId="0">
      <text>
        <r>
          <rPr>
            <b/>
            <sz val="10"/>
            <color indexed="81"/>
            <rFont val="Arial"/>
            <family val="2"/>
          </rPr>
          <t>Seleccione, de la lista desplegable, el tipo de acumulación</t>
        </r>
      </text>
    </comment>
    <comment ref="L14" authorId="1" shapeId="0">
      <text>
        <r>
          <rPr>
            <b/>
            <sz val="12"/>
            <color indexed="81"/>
            <rFont val="Tahoma"/>
            <family val="2"/>
          </rPr>
          <t>Planeación:</t>
        </r>
        <r>
          <rPr>
            <sz val="12"/>
            <color indexed="81"/>
            <rFont val="Tahoma"/>
            <family val="2"/>
          </rPr>
          <t xml:space="preserve"> Especifique la fecha de la línea base</t>
        </r>
      </text>
    </comment>
    <comment ref="L15" authorId="1" shapeId="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text>
        <r>
          <rPr>
            <sz val="9"/>
            <color indexed="81"/>
            <rFont val="Tahoma"/>
            <family val="2"/>
          </rPr>
          <t>Escriba el año de la vigencia del indicador. Esto es, el año para el que calucla las metas.  Ejemplo: 2021</t>
        </r>
      </text>
    </comment>
    <comment ref="C23" authorId="0" shapeId="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text>
        <r>
          <rPr>
            <b/>
            <sz val="12"/>
            <color indexed="81"/>
            <rFont val="Tahoma"/>
            <family val="2"/>
          </rPr>
          <t>Diligencie los datos solicitados de la persona que será responsable del área para el indicador.</t>
        </r>
      </text>
    </comment>
    <comment ref="L34" authorId="2" shapeId="0">
      <text>
        <r>
          <rPr>
            <b/>
            <sz val="12"/>
            <color indexed="81"/>
            <rFont val="Tahoma"/>
            <family val="2"/>
          </rPr>
          <t>Este espacio lo diligenciará la Oficina Asesora de Planeación</t>
        </r>
      </text>
    </comment>
  </commentList>
</comments>
</file>

<file path=xl/comments38.xml><?xml version="1.0" encoding="utf-8"?>
<comments xmlns="http://schemas.openxmlformats.org/spreadsheetml/2006/main">
  <authors>
    <author>Usuario de Windows</author>
    <author>Sebastian Villarreal Romero</author>
    <author>Sebastián Villarreal Romero</author>
  </authors>
  <commentList>
    <comment ref="B7" authorId="0" shapeId="0">
      <text>
        <r>
          <rPr>
            <b/>
            <sz val="9"/>
            <color indexed="81"/>
            <rFont val="Arial"/>
            <family val="2"/>
          </rPr>
          <t>Describa el nombre del indicador</t>
        </r>
      </text>
    </comment>
    <comment ref="L7" authorId="1" shapeId="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text>
        <r>
          <rPr>
            <b/>
            <sz val="12"/>
            <color indexed="81"/>
            <rFont val="Tahoma"/>
            <family val="2"/>
          </rPr>
          <t>Seleccione al menos un objetivo estratégico al cual le contribuya el indicador</t>
        </r>
      </text>
    </comment>
    <comment ref="L9" authorId="1" shapeId="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text>
        <r>
          <rPr>
            <b/>
            <sz val="9"/>
            <color indexed="81"/>
            <rFont val="Arial"/>
            <family val="2"/>
          </rPr>
          <t>Seleccione el proceso que el indicador permite medir</t>
        </r>
      </text>
    </comment>
    <comment ref="L10" authorId="1" shapeId="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text>
        <r>
          <rPr>
            <b/>
            <sz val="9"/>
            <color indexed="81"/>
            <rFont val="Arial"/>
            <family val="2"/>
          </rPr>
          <t>Seleccione que tipo de indicador es el que está formulando</t>
        </r>
      </text>
    </comment>
    <comment ref="L11" authorId="2" shapeId="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text>
        <r>
          <rPr>
            <b/>
            <sz val="9"/>
            <color indexed="81"/>
            <rFont val="Arial"/>
            <family val="2"/>
          </rPr>
          <t>Describa la forma o procedimiento para realizar la medición del indicador</t>
        </r>
      </text>
    </comment>
    <comment ref="L12" authorId="1" shapeId="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text>
        <r>
          <rPr>
            <b/>
            <sz val="9"/>
            <color indexed="81"/>
            <rFont val="Arial"/>
            <family val="2"/>
          </rPr>
          <t>Amplíe, si es necesario, la información de las fuentes de información. Ejemplo DANE - Encuesta Nacional de Hogares 2020</t>
        </r>
      </text>
    </comment>
    <comment ref="L13" authorId="2" shapeId="0">
      <text>
        <r>
          <rPr>
            <sz val="12"/>
            <color indexed="81"/>
            <rFont val="Tahoma"/>
            <family val="2"/>
          </rPr>
          <t xml:space="preserve">Especificque la unidad de medida del indicador: Ejemplo: Número, personas, procentaje…
</t>
        </r>
      </text>
    </comment>
    <comment ref="B14" authorId="0" shapeId="0">
      <text>
        <r>
          <rPr>
            <b/>
            <sz val="10"/>
            <color indexed="81"/>
            <rFont val="Arial"/>
            <family val="2"/>
          </rPr>
          <t>Seleccione la periodicidad con que se realizará la medición</t>
        </r>
      </text>
    </comment>
    <comment ref="D14" authorId="0" shapeId="0">
      <text>
        <r>
          <rPr>
            <b/>
            <sz val="10"/>
            <color indexed="81"/>
            <rFont val="Arial"/>
            <family val="2"/>
          </rPr>
          <t>Seleccione, de la lista desplegable, el tipo de acumulación</t>
        </r>
      </text>
    </comment>
    <comment ref="L14" authorId="1" shapeId="0">
      <text>
        <r>
          <rPr>
            <b/>
            <sz val="12"/>
            <color indexed="81"/>
            <rFont val="Tahoma"/>
            <family val="2"/>
          </rPr>
          <t>Planeación:</t>
        </r>
        <r>
          <rPr>
            <sz val="12"/>
            <color indexed="81"/>
            <rFont val="Tahoma"/>
            <family val="2"/>
          </rPr>
          <t xml:space="preserve"> Especifique la fecha de la línea base</t>
        </r>
      </text>
    </comment>
    <comment ref="L15" authorId="1" shapeId="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text>
        <r>
          <rPr>
            <sz val="9"/>
            <color indexed="81"/>
            <rFont val="Tahoma"/>
            <family val="2"/>
          </rPr>
          <t>Escriba el año de la vigencia del indicador. Esto es, el año para el que calucla las metas.  Ejemplo: 2021</t>
        </r>
      </text>
    </comment>
    <comment ref="C23" authorId="0" shapeId="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text>
        <r>
          <rPr>
            <b/>
            <sz val="12"/>
            <color indexed="81"/>
            <rFont val="Tahoma"/>
            <family val="2"/>
          </rPr>
          <t>Diligencie los datos solicitados de la persona que será responsable del área para el indicador.</t>
        </r>
      </text>
    </comment>
    <comment ref="L34" authorId="2" shapeId="0">
      <text>
        <r>
          <rPr>
            <b/>
            <sz val="12"/>
            <color indexed="81"/>
            <rFont val="Tahoma"/>
            <family val="2"/>
          </rPr>
          <t>Este espacio lo diligenciará la Oficina Asesora de Planeación</t>
        </r>
      </text>
    </comment>
  </commentList>
</comments>
</file>

<file path=xl/comments39.xml><?xml version="1.0" encoding="utf-8"?>
<comments xmlns="http://schemas.openxmlformats.org/spreadsheetml/2006/main">
  <authors>
    <author>Usuario de Windows</author>
    <author>Sebastian Villarreal Romero</author>
    <author>Sebastián Villarreal Romero</author>
  </authors>
  <commentList>
    <comment ref="B7" authorId="0" shapeId="0">
      <text>
        <r>
          <rPr>
            <b/>
            <sz val="9"/>
            <color indexed="81"/>
            <rFont val="Arial"/>
            <family val="2"/>
          </rPr>
          <t>Describa el nombre del indicador</t>
        </r>
      </text>
    </comment>
    <comment ref="L7" authorId="1" shapeId="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text>
        <r>
          <rPr>
            <b/>
            <sz val="12"/>
            <color indexed="81"/>
            <rFont val="Tahoma"/>
            <family val="2"/>
          </rPr>
          <t>Seleccione al menos un objetivo estratégico al cual le contribuya el indicador</t>
        </r>
      </text>
    </comment>
    <comment ref="L9" authorId="1" shapeId="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text>
        <r>
          <rPr>
            <b/>
            <sz val="9"/>
            <color indexed="81"/>
            <rFont val="Arial"/>
            <family val="2"/>
          </rPr>
          <t>Seleccione el proceso que el indicador permite medir</t>
        </r>
      </text>
    </comment>
    <comment ref="L10" authorId="1" shapeId="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text>
        <r>
          <rPr>
            <b/>
            <sz val="9"/>
            <color indexed="81"/>
            <rFont val="Arial"/>
            <family val="2"/>
          </rPr>
          <t>Seleccione que tipo de indicador es el que está formulando</t>
        </r>
      </text>
    </comment>
    <comment ref="L11" authorId="2" shapeId="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5" authorId="0" shapeId="0">
      <text>
        <r>
          <rPr>
            <b/>
            <sz val="9"/>
            <color indexed="81"/>
            <rFont val="Arial"/>
            <family val="2"/>
          </rPr>
          <t>Describa la forma o procedimiento para realizar la medición del indicador</t>
        </r>
      </text>
    </comment>
    <comment ref="L15" authorId="1" shapeId="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6" authorId="0" shapeId="0">
      <text>
        <r>
          <rPr>
            <b/>
            <sz val="9"/>
            <color indexed="81"/>
            <rFont val="Arial"/>
            <family val="2"/>
          </rPr>
          <t>Amplíe, si es necesario, la información de las fuentes de información. Ejemplo DANE - Encuesta Nacional de Hogares 2020</t>
        </r>
      </text>
    </comment>
    <comment ref="L16" authorId="2" shapeId="0">
      <text>
        <r>
          <rPr>
            <sz val="12"/>
            <color indexed="81"/>
            <rFont val="Tahoma"/>
            <family val="2"/>
          </rPr>
          <t xml:space="preserve">Especificque la unidad de medida del indicador: Ejemplo: Número, personas, procentaje…
</t>
        </r>
      </text>
    </comment>
    <comment ref="B17" authorId="0" shapeId="0">
      <text>
        <r>
          <rPr>
            <b/>
            <sz val="10"/>
            <color indexed="81"/>
            <rFont val="Arial"/>
            <family val="2"/>
          </rPr>
          <t>Seleccione la periodicidad con que se realizará la medición</t>
        </r>
      </text>
    </comment>
    <comment ref="D17" authorId="0" shapeId="0">
      <text>
        <r>
          <rPr>
            <b/>
            <sz val="10"/>
            <color indexed="81"/>
            <rFont val="Arial"/>
            <family val="2"/>
          </rPr>
          <t>Seleccione, de la lista desplegable, el tipo de acumulación</t>
        </r>
      </text>
    </comment>
    <comment ref="L17" authorId="1" shapeId="0">
      <text>
        <r>
          <rPr>
            <b/>
            <sz val="12"/>
            <color indexed="81"/>
            <rFont val="Tahoma"/>
            <family val="2"/>
          </rPr>
          <t>Planeación:</t>
        </r>
        <r>
          <rPr>
            <sz val="12"/>
            <color indexed="81"/>
            <rFont val="Tahoma"/>
            <family val="2"/>
          </rPr>
          <t xml:space="preserve"> Especifique la fecha de la línea base</t>
        </r>
      </text>
    </comment>
    <comment ref="L18" authorId="1" shapeId="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9" authorId="2" shapeId="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44" authorId="2" shapeId="0">
      <text>
        <r>
          <rPr>
            <sz val="9"/>
            <color indexed="81"/>
            <rFont val="Tahoma"/>
            <family val="2"/>
          </rPr>
          <t>Escriba el año de la vigencia del indicador. Esto es, el año para el que calucla las metas.  Ejemplo: 2021</t>
        </r>
      </text>
    </comment>
    <comment ref="C44" authorId="0" shapeId="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44" authorId="2" shapeId="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44" authorId="2" shapeId="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44" authorId="2" shapeId="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50" authorId="1" shapeId="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51" authorId="1" shapeId="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52" authorId="1" shapeId="0">
      <text>
        <r>
          <rPr>
            <b/>
            <sz val="12"/>
            <color indexed="81"/>
            <rFont val="Tahoma"/>
            <family val="2"/>
          </rPr>
          <t>Diligencie los datos solicitados de la persona que será responsable del área para el indicador.</t>
        </r>
      </text>
    </comment>
    <comment ref="L55" authorId="2" shapeId="0">
      <text>
        <r>
          <rPr>
            <b/>
            <sz val="12"/>
            <color indexed="81"/>
            <rFont val="Tahoma"/>
            <family val="2"/>
          </rPr>
          <t>Este espacio lo diligenciará la Oficina Asesora de Planeación</t>
        </r>
      </text>
    </comment>
  </commentList>
</comments>
</file>

<file path=xl/comments4.xml><?xml version="1.0" encoding="utf-8"?>
<comments xmlns="http://schemas.openxmlformats.org/spreadsheetml/2006/main">
  <authors>
    <author>Usuario de Windows</author>
    <author>Sebastian Villarreal Romero</author>
    <author>Sebastián Villarreal Romero</author>
  </authors>
  <commentList>
    <comment ref="B7" authorId="0" shapeId="0">
      <text>
        <r>
          <rPr>
            <b/>
            <sz val="9"/>
            <color indexed="81"/>
            <rFont val="Arial"/>
            <family val="2"/>
          </rPr>
          <t>Describa el nombre del indicador</t>
        </r>
      </text>
    </comment>
    <comment ref="L7" authorId="1" shapeId="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text>
        <r>
          <rPr>
            <b/>
            <sz val="12"/>
            <color indexed="81"/>
            <rFont val="Tahoma"/>
            <family val="2"/>
          </rPr>
          <t>Seleccione al menos un objetivo estratégico al cual le contribuya el indicador</t>
        </r>
      </text>
    </comment>
    <comment ref="L9" authorId="1" shapeId="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text>
        <r>
          <rPr>
            <b/>
            <sz val="9"/>
            <color indexed="81"/>
            <rFont val="Arial"/>
            <family val="2"/>
          </rPr>
          <t>Seleccione el proceso que el indicador permite medir</t>
        </r>
      </text>
    </comment>
    <comment ref="L10" authorId="1" shapeId="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text>
        <r>
          <rPr>
            <b/>
            <sz val="9"/>
            <color indexed="81"/>
            <rFont val="Arial"/>
            <family val="2"/>
          </rPr>
          <t>Seleccione que tipo de indicador es el que está formulando</t>
        </r>
      </text>
    </comment>
    <comment ref="L11" authorId="2" shapeId="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text>
        <r>
          <rPr>
            <b/>
            <sz val="9"/>
            <color indexed="81"/>
            <rFont val="Arial"/>
            <family val="2"/>
          </rPr>
          <t>Describa la forma o procedimiento para realizar la medición del indicador</t>
        </r>
      </text>
    </comment>
    <comment ref="L12" authorId="1" shapeId="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text>
        <r>
          <rPr>
            <b/>
            <sz val="9"/>
            <color indexed="81"/>
            <rFont val="Arial"/>
            <family val="2"/>
          </rPr>
          <t>Amplíe, si es necesario, la información de las fuentes de información. Ejemplo DANE - Encuesta Nacional de Hogares 2020</t>
        </r>
      </text>
    </comment>
    <comment ref="L13" authorId="2" shapeId="0">
      <text>
        <r>
          <rPr>
            <sz val="12"/>
            <color indexed="81"/>
            <rFont val="Tahoma"/>
            <family val="2"/>
          </rPr>
          <t xml:space="preserve">Especifique la unidad de medida del indicador: Ejemplo: Número, personas, porcentaje…
</t>
        </r>
      </text>
    </comment>
    <comment ref="B14" authorId="0" shapeId="0">
      <text>
        <r>
          <rPr>
            <b/>
            <sz val="10"/>
            <color indexed="81"/>
            <rFont val="Arial"/>
            <family val="2"/>
          </rPr>
          <t>Seleccione la periodicidad con que se realizará la medición</t>
        </r>
      </text>
    </comment>
    <comment ref="D14" authorId="0" shapeId="0">
      <text>
        <r>
          <rPr>
            <b/>
            <sz val="10"/>
            <color indexed="81"/>
            <rFont val="Arial"/>
            <family val="2"/>
          </rPr>
          <t>Seleccione, de la lista desplegable, el tipo de acumulación</t>
        </r>
      </text>
    </comment>
    <comment ref="L14" authorId="1" shapeId="0">
      <text>
        <r>
          <rPr>
            <b/>
            <sz val="12"/>
            <color indexed="81"/>
            <rFont val="Tahoma"/>
            <family val="2"/>
          </rPr>
          <t>Planeación:</t>
        </r>
        <r>
          <rPr>
            <sz val="12"/>
            <color indexed="81"/>
            <rFont val="Tahoma"/>
            <family val="2"/>
          </rPr>
          <t xml:space="preserve"> Especifique la fecha de la línea base</t>
        </r>
      </text>
    </comment>
    <comment ref="L15" authorId="1" shapeId="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text>
        <r>
          <rPr>
            <sz val="9"/>
            <color indexed="81"/>
            <rFont val="Tahoma"/>
            <family val="2"/>
          </rPr>
          <t>Deje estas casillas en blanco al momento de diligenciar la ficha por  primera vez. 
Ues un espacio que se refiere a los avances de cada variable.
 En este sentido, selo se diligencia cuando se tengan los avances de las variables que hacen parte del indicador, en el periodo correspondiente.</t>
        </r>
      </text>
    </comment>
    <comment ref="B23" authorId="2" shapeId="0">
      <text>
        <r>
          <rPr>
            <sz val="9"/>
            <color indexed="81"/>
            <rFont val="Tahoma"/>
            <family val="2"/>
          </rPr>
          <t>Escriba el año de la vigencia del indicador. Esto es, el año para el que calucla las metas.  Ejemplo: 2021</t>
        </r>
      </text>
    </comment>
    <comment ref="C23" authorId="0" shapeId="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text>
        <r>
          <rPr>
            <b/>
            <sz val="12"/>
            <color indexed="81"/>
            <rFont val="Tahoma"/>
            <family val="2"/>
          </rPr>
          <t>Diligencie los datos solicitados de la persona que será responsable del área para el indicador.</t>
        </r>
      </text>
    </comment>
    <comment ref="L34" authorId="2" shapeId="0">
      <text>
        <r>
          <rPr>
            <b/>
            <sz val="12"/>
            <color indexed="81"/>
            <rFont val="Tahoma"/>
            <family val="2"/>
          </rPr>
          <t>Este espacio lo diligenciará la Oficina Asesora de Planeación</t>
        </r>
      </text>
    </comment>
  </commentList>
</comments>
</file>

<file path=xl/comments40.xml><?xml version="1.0" encoding="utf-8"?>
<comments xmlns="http://schemas.openxmlformats.org/spreadsheetml/2006/main">
  <authors>
    <author>Usuario de Windows</author>
    <author>Sebastian Villarreal Romero</author>
    <author>Sebastián Villarreal Romero</author>
  </authors>
  <commentList>
    <comment ref="B7" authorId="0" shapeId="0">
      <text>
        <r>
          <rPr>
            <b/>
            <sz val="9"/>
            <color indexed="81"/>
            <rFont val="Arial"/>
            <family val="2"/>
          </rPr>
          <t>Describa el nombre del indicador</t>
        </r>
      </text>
    </comment>
    <comment ref="L7" authorId="1" shapeId="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text>
        <r>
          <rPr>
            <b/>
            <sz val="12"/>
            <color indexed="81"/>
            <rFont val="Tahoma"/>
            <family val="2"/>
          </rPr>
          <t>Seleccione al menos un objetivo estratégico al cual le contribuya el indicador</t>
        </r>
      </text>
    </comment>
    <comment ref="L9" authorId="1" shapeId="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text>
        <r>
          <rPr>
            <b/>
            <sz val="9"/>
            <color indexed="81"/>
            <rFont val="Arial"/>
            <family val="2"/>
          </rPr>
          <t>Seleccione el proceso que el indicador permite medir</t>
        </r>
      </text>
    </comment>
    <comment ref="L10" authorId="1" shapeId="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text>
        <r>
          <rPr>
            <b/>
            <sz val="9"/>
            <color indexed="81"/>
            <rFont val="Arial"/>
            <family val="2"/>
          </rPr>
          <t>Seleccione que tipo de indicador es el que está formulando</t>
        </r>
      </text>
    </comment>
    <comment ref="L11" authorId="2" shapeId="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text>
        <r>
          <rPr>
            <b/>
            <sz val="9"/>
            <color indexed="81"/>
            <rFont val="Arial"/>
            <family val="2"/>
          </rPr>
          <t>Describa la forma o procedimiento para realizar la medición del indicador</t>
        </r>
      </text>
    </comment>
    <comment ref="L12" authorId="1" shapeId="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text>
        <r>
          <rPr>
            <b/>
            <sz val="9"/>
            <color indexed="81"/>
            <rFont val="Arial"/>
            <family val="2"/>
          </rPr>
          <t>Amplíe, si es necesario, la información de las fuentes de información. Ejemplo DANE - Encuesta Nacional de Hogares 2020</t>
        </r>
      </text>
    </comment>
    <comment ref="L13" authorId="2" shapeId="0">
      <text>
        <r>
          <rPr>
            <sz val="12"/>
            <color indexed="81"/>
            <rFont val="Tahoma"/>
            <family val="2"/>
          </rPr>
          <t xml:space="preserve">Especificque la unidad de medida del indicador: Ejemplo: Número, personas, procentaje…
</t>
        </r>
      </text>
    </comment>
    <comment ref="B14" authorId="0" shapeId="0">
      <text>
        <r>
          <rPr>
            <b/>
            <sz val="10"/>
            <color indexed="81"/>
            <rFont val="Arial"/>
            <family val="2"/>
          </rPr>
          <t>Seleccione la periodicidad con que se realizará la medición</t>
        </r>
      </text>
    </comment>
    <comment ref="D14" authorId="0" shapeId="0">
      <text>
        <r>
          <rPr>
            <b/>
            <sz val="10"/>
            <color indexed="81"/>
            <rFont val="Arial"/>
            <family val="2"/>
          </rPr>
          <t>Seleccione, de la lista desplegable, el tipo de acumulación</t>
        </r>
      </text>
    </comment>
    <comment ref="L14" authorId="1" shapeId="0">
      <text>
        <r>
          <rPr>
            <b/>
            <sz val="12"/>
            <color indexed="81"/>
            <rFont val="Tahoma"/>
            <family val="2"/>
          </rPr>
          <t>Planeación:</t>
        </r>
        <r>
          <rPr>
            <sz val="12"/>
            <color indexed="81"/>
            <rFont val="Tahoma"/>
            <family val="2"/>
          </rPr>
          <t xml:space="preserve"> Especifique la fecha de la línea base</t>
        </r>
      </text>
    </comment>
    <comment ref="L15" authorId="1" shapeId="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19" authorId="2" shapeId="0">
      <text>
        <r>
          <rPr>
            <sz val="9"/>
            <color indexed="81"/>
            <rFont val="Tahoma"/>
            <family val="2"/>
          </rPr>
          <t>Escriba el año de la vigencia del indicador. Esto es, el año para el que calucla las metas.  Ejemplo: 2021</t>
        </r>
      </text>
    </comment>
    <comment ref="C19" authorId="0" shapeId="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19" authorId="2" shapeId="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19" authorId="2" shapeId="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19" authorId="2" shapeId="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5" authorId="1" shapeId="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26" authorId="1" shapeId="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27" authorId="1" shapeId="0">
      <text>
        <r>
          <rPr>
            <b/>
            <sz val="12"/>
            <color indexed="81"/>
            <rFont val="Tahoma"/>
            <family val="2"/>
          </rPr>
          <t>Diligencie los datos solicitados de la persona que será responsable del área para el indicador.</t>
        </r>
      </text>
    </comment>
    <comment ref="L30" authorId="2" shapeId="0">
      <text>
        <r>
          <rPr>
            <b/>
            <sz val="12"/>
            <color indexed="81"/>
            <rFont val="Tahoma"/>
            <family val="2"/>
          </rPr>
          <t>Este espacio lo diligenciará la Oficina Asesora de Planeación</t>
        </r>
      </text>
    </comment>
  </commentList>
</comments>
</file>

<file path=xl/comments41.xml><?xml version="1.0" encoding="utf-8"?>
<comments xmlns="http://schemas.openxmlformats.org/spreadsheetml/2006/main">
  <authors>
    <author>Usuario de Windows</author>
    <author>Sebastian Villarreal Romero</author>
    <author>Sebastián Villarreal Romero</author>
  </authors>
  <commentList>
    <comment ref="B7" authorId="0" shapeId="0">
      <text>
        <r>
          <rPr>
            <b/>
            <sz val="9"/>
            <color indexed="81"/>
            <rFont val="Arial"/>
            <family val="2"/>
          </rPr>
          <t>Describa el nombre del indicador</t>
        </r>
      </text>
    </comment>
    <comment ref="L7" authorId="1" shapeId="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text>
        <r>
          <rPr>
            <b/>
            <sz val="12"/>
            <color indexed="81"/>
            <rFont val="Tahoma"/>
            <family val="2"/>
          </rPr>
          <t>Seleccione al menos un objetivo estratégico al cual le contribuya el indicador</t>
        </r>
      </text>
    </comment>
    <comment ref="L9" authorId="1" shapeId="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text>
        <r>
          <rPr>
            <b/>
            <sz val="9"/>
            <color indexed="81"/>
            <rFont val="Arial"/>
            <family val="2"/>
          </rPr>
          <t>Seleccione el proceso que el indicador permite medir</t>
        </r>
      </text>
    </comment>
    <comment ref="L10" authorId="1" shapeId="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text>
        <r>
          <rPr>
            <b/>
            <sz val="9"/>
            <color indexed="81"/>
            <rFont val="Arial"/>
            <family val="2"/>
          </rPr>
          <t>Seleccione que tipo de indicador es el que está formulando</t>
        </r>
      </text>
    </comment>
    <comment ref="L11" authorId="2" shapeId="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text>
        <r>
          <rPr>
            <b/>
            <sz val="9"/>
            <color indexed="81"/>
            <rFont val="Arial"/>
            <family val="2"/>
          </rPr>
          <t>Describa la forma o procedimiento para realizar la medición del indicador</t>
        </r>
      </text>
    </comment>
    <comment ref="L12" authorId="1" shapeId="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text>
        <r>
          <rPr>
            <b/>
            <sz val="9"/>
            <color indexed="81"/>
            <rFont val="Arial"/>
            <family val="2"/>
          </rPr>
          <t>Amplíe, si es necesario, la información de las fuentes de información. Ejemplo DANE - Encuesta Nacional de Hogares 2020</t>
        </r>
      </text>
    </comment>
    <comment ref="L13" authorId="2" shapeId="0">
      <text>
        <r>
          <rPr>
            <sz val="12"/>
            <color indexed="81"/>
            <rFont val="Tahoma"/>
            <family val="2"/>
          </rPr>
          <t xml:space="preserve">Especificque la unidad de medida del indicador: Ejemplo: Número, personas, procentaje…
</t>
        </r>
      </text>
    </comment>
    <comment ref="B14" authorId="0" shapeId="0">
      <text>
        <r>
          <rPr>
            <b/>
            <sz val="10"/>
            <color indexed="81"/>
            <rFont val="Arial"/>
            <family val="2"/>
          </rPr>
          <t>Seleccione la periodicidad con que se realizará la medición</t>
        </r>
      </text>
    </comment>
    <comment ref="D14" authorId="0" shapeId="0">
      <text>
        <r>
          <rPr>
            <b/>
            <sz val="10"/>
            <color indexed="81"/>
            <rFont val="Arial"/>
            <family val="2"/>
          </rPr>
          <t>Seleccione, de la lista desplegable, el tipo de acumulación</t>
        </r>
      </text>
    </comment>
    <comment ref="L14" authorId="1" shapeId="0">
      <text>
        <r>
          <rPr>
            <b/>
            <sz val="12"/>
            <color indexed="81"/>
            <rFont val="Tahoma"/>
            <family val="2"/>
          </rPr>
          <t>Planeación:</t>
        </r>
        <r>
          <rPr>
            <sz val="12"/>
            <color indexed="81"/>
            <rFont val="Tahoma"/>
            <family val="2"/>
          </rPr>
          <t xml:space="preserve"> Especifique la fecha de la línea base</t>
        </r>
      </text>
    </comment>
    <comment ref="L15" authorId="1" shapeId="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text>
        <r>
          <rPr>
            <sz val="9"/>
            <color indexed="81"/>
            <rFont val="Tahoma"/>
            <family val="2"/>
          </rPr>
          <t>Escriba el año de la vigencia del indicador. Esto es, el año para el que calucla las metas.  Ejemplo: 2021</t>
        </r>
      </text>
    </comment>
    <comment ref="C23" authorId="0" shapeId="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text>
        <r>
          <rPr>
            <b/>
            <sz val="12"/>
            <color indexed="81"/>
            <rFont val="Tahoma"/>
            <family val="2"/>
          </rPr>
          <t>Diligencie los datos solicitados de la persona que será responsable del área para el indicador.</t>
        </r>
      </text>
    </comment>
    <comment ref="L34" authorId="2" shapeId="0">
      <text>
        <r>
          <rPr>
            <b/>
            <sz val="12"/>
            <color indexed="81"/>
            <rFont val="Tahoma"/>
            <family val="2"/>
          </rPr>
          <t>Este espacio lo diligenciará la Oficina Asesora de Planeación</t>
        </r>
      </text>
    </comment>
  </commentList>
</comments>
</file>

<file path=xl/comments42.xml><?xml version="1.0" encoding="utf-8"?>
<comments xmlns="http://schemas.openxmlformats.org/spreadsheetml/2006/main">
  <authors>
    <author>Usuario de Windows</author>
    <author>Sebastian Villarreal Romero</author>
    <author>Sebastián Villarreal Romero</author>
  </authors>
  <commentList>
    <comment ref="B7" authorId="0" shapeId="0">
      <text>
        <r>
          <rPr>
            <b/>
            <sz val="9"/>
            <rFont val="Arial"/>
            <family val="2"/>
          </rPr>
          <t>Describa el nombre del indicador</t>
        </r>
      </text>
    </comment>
    <comment ref="L7" authorId="1" shapeId="0">
      <text>
        <r>
          <rPr>
            <b/>
            <sz val="12"/>
            <rFont val="Tahoma"/>
            <family val="2"/>
          </rPr>
          <t xml:space="preserve">Planeación: </t>
        </r>
        <r>
          <rPr>
            <sz val="12"/>
            <rFont val="Tahoma"/>
            <family val="2"/>
          </rPr>
          <t>Seleccione el Objetivo institucional al que le contribuye el indicador.</t>
        </r>
      </text>
    </comment>
    <comment ref="L8" authorId="1" shapeId="0">
      <text>
        <r>
          <rPr>
            <b/>
            <sz val="12"/>
            <rFont val="Tahoma"/>
            <family val="2"/>
          </rPr>
          <t>Seleccione al menos un objetivo estratégico al cual le contribuya el indicador</t>
        </r>
      </text>
    </comment>
    <comment ref="L9" authorId="1" shapeId="0">
      <text>
        <r>
          <rPr>
            <b/>
            <sz val="12"/>
            <rFont val="Tahoma"/>
            <family val="2"/>
          </rPr>
          <t xml:space="preserve">Planeación: </t>
        </r>
        <r>
          <rPr>
            <sz val="12"/>
            <rFont val="Tahoma"/>
            <family val="2"/>
          </rPr>
          <t>Argumente brevemente cómo el indicador propuesto contribuye a materializar el objetivo institucional y el objetivo estratégico seleccionados en las casillas anteriores</t>
        </r>
      </text>
    </comment>
    <comment ref="B10" authorId="0" shapeId="0">
      <text>
        <r>
          <rPr>
            <b/>
            <sz val="9"/>
            <rFont val="Arial"/>
            <family val="2"/>
          </rPr>
          <t>Seleccione el proceso que el indicador permite medir</t>
        </r>
      </text>
    </comment>
    <comment ref="L10" authorId="1" shapeId="0">
      <text>
        <r>
          <rPr>
            <b/>
            <sz val="12"/>
            <rFont val="Tahoma"/>
            <family val="2"/>
          </rPr>
          <t>Planeación:</t>
        </r>
        <r>
          <rPr>
            <sz val="12"/>
            <rFont val="Tahoma"/>
            <family val="2"/>
          </rPr>
          <t xml:space="preserve">  Seleccione de la lista el nombre de la Dependencia dueña del indicador</t>
        </r>
        <r>
          <rPr>
            <sz val="9"/>
            <rFont val="Tahoma"/>
            <family val="2"/>
          </rPr>
          <t xml:space="preserve">
</t>
        </r>
      </text>
    </comment>
    <comment ref="B11" authorId="0" shapeId="0">
      <text>
        <r>
          <rPr>
            <b/>
            <sz val="9"/>
            <rFont val="Arial"/>
            <family val="2"/>
          </rPr>
          <t>Seleccione que tipo de indicador es el que está formulando</t>
        </r>
      </text>
    </comment>
    <comment ref="L11" authorId="2" shapeId="0">
      <text>
        <r>
          <rPr>
            <b/>
            <sz val="12"/>
            <rFont val="Tahoma"/>
            <family val="2"/>
          </rPr>
          <t xml:space="preserve">Planeación: </t>
        </r>
        <r>
          <rPr>
            <sz val="12"/>
            <rFont val="Tahoma"/>
            <family val="2"/>
          </rPr>
          <t>Identifique el indicador con iniciales alfanuméricas.
Descríbalo brevemente
Identifique la Fuente (Como el ejemplo)</t>
        </r>
      </text>
    </comment>
    <comment ref="B12" authorId="0" shapeId="0">
      <text>
        <r>
          <rPr>
            <b/>
            <sz val="9"/>
            <rFont val="Arial"/>
            <family val="2"/>
          </rPr>
          <t>Describa la forma o procedimiento para realizar la medición del indicador</t>
        </r>
      </text>
    </comment>
    <comment ref="L12" authorId="1" shapeId="0">
      <text>
        <r>
          <rPr>
            <b/>
            <sz val="12"/>
            <rFont val="Tahoma"/>
            <family val="2"/>
          </rPr>
          <t>Planeación:</t>
        </r>
        <r>
          <rPr>
            <sz val="12"/>
            <rFont val="Tahoma"/>
            <family val="2"/>
          </rPr>
          <t xml:space="preserve"> De acuerdo con la definición de variables, enuncie como fórmula la manera de calcular el resultado. Ejemplo:
%Menores=#Menores/PobTot</t>
        </r>
      </text>
    </comment>
    <comment ref="B13" authorId="0" shapeId="0">
      <text>
        <r>
          <rPr>
            <b/>
            <sz val="9"/>
            <rFont val="Arial"/>
            <family val="2"/>
          </rPr>
          <t>Amplíe, si es necesario, la información de las fuentes de información. Ejemplo DANE - Encuesta Nacional de Hogares 2020</t>
        </r>
      </text>
    </comment>
    <comment ref="L13" authorId="2" shapeId="0">
      <text>
        <r>
          <rPr>
            <sz val="12"/>
            <rFont val="Tahoma"/>
            <family val="2"/>
          </rPr>
          <t xml:space="preserve">Especificque la unidad de medida del indicador: Ejemplo: Número, personas, procentaje…
</t>
        </r>
      </text>
    </comment>
    <comment ref="B14" authorId="0" shapeId="0">
      <text>
        <r>
          <rPr>
            <b/>
            <sz val="10"/>
            <rFont val="Arial"/>
            <family val="2"/>
          </rPr>
          <t>Seleccione la periodicidad con que se realizará la medición</t>
        </r>
      </text>
    </comment>
    <comment ref="D14" authorId="0" shapeId="0">
      <text>
        <r>
          <rPr>
            <b/>
            <sz val="10"/>
            <rFont val="Arial"/>
            <family val="2"/>
          </rPr>
          <t>Seleccione, de la lista desplegable, el tipo de acumulación</t>
        </r>
      </text>
    </comment>
    <comment ref="L14" authorId="1" shapeId="0">
      <text>
        <r>
          <rPr>
            <b/>
            <sz val="12"/>
            <rFont val="Tahoma"/>
            <family val="2"/>
          </rPr>
          <t>Planeación:</t>
        </r>
        <r>
          <rPr>
            <sz val="12"/>
            <rFont val="Tahoma"/>
            <family val="2"/>
          </rPr>
          <t xml:space="preserve"> Especifique la fecha de la línea base</t>
        </r>
      </text>
    </comment>
    <comment ref="L15" authorId="1" shapeId="0">
      <text>
        <r>
          <rPr>
            <b/>
            <sz val="12"/>
            <rFont val="Tahoma"/>
            <family val="2"/>
          </rPr>
          <t>Planeación:</t>
        </r>
        <r>
          <rPr>
            <sz val="12"/>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rFont val="Tahoma"/>
            <family val="2"/>
          </rPr>
          <t xml:space="preserve">
</t>
        </r>
      </text>
    </comment>
    <comment ref="L16" authorId="2" shapeId="0">
      <text>
        <r>
          <rPr>
            <sz val="9"/>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text>
        <r>
          <rPr>
            <sz val="9"/>
            <rFont val="Tahoma"/>
            <family val="2"/>
          </rPr>
          <t>Escriba el año de la vigencia del indicador. Esto es, el año para el que calucla las metas.  Ejemplo: 2021</t>
        </r>
      </text>
    </comment>
    <comment ref="C23" authorId="0" shapeId="0">
      <text>
        <r>
          <rPr>
            <sz val="10"/>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text>
        <r>
          <rPr>
            <sz val="9"/>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text>
        <r>
          <rPr>
            <sz val="9"/>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text>
        <r>
          <rPr>
            <sz val="9"/>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text>
        <r>
          <rPr>
            <b/>
            <sz val="12"/>
            <rFont val="Tahoma"/>
            <family val="2"/>
          </rPr>
          <t>Planeación:</t>
        </r>
        <r>
          <rPr>
            <sz val="12"/>
            <rFont val="Tahoma"/>
            <family val="2"/>
          </rPr>
          <t xml:space="preserve"> Describa brevemente la metología empleada para definir las metas de la casilla anterior</t>
        </r>
      </text>
    </comment>
    <comment ref="L30" authorId="1" shapeId="0">
      <text>
        <r>
          <rPr>
            <b/>
            <sz val="12"/>
            <rFont val="Tahoma"/>
            <family val="2"/>
          </rPr>
          <t>Planeación:</t>
        </r>
        <r>
          <rPr>
            <sz val="12"/>
            <rFont val="Tahoma"/>
            <family val="2"/>
          </rPr>
          <t xml:space="preserve"> Escriba los comentarios que considere pertinentes y que complementen la información del indicador o aclaren cualquier información diligenciada en la ficha.</t>
        </r>
      </text>
    </comment>
    <comment ref="L31" authorId="1" shapeId="0">
      <text>
        <r>
          <rPr>
            <b/>
            <sz val="12"/>
            <rFont val="Tahoma"/>
            <family val="2"/>
          </rPr>
          <t>Diligencie los datos solicitados de la persona que será responsable del área para el indicador.</t>
        </r>
      </text>
    </comment>
    <comment ref="L34" authorId="2" shapeId="0">
      <text>
        <r>
          <rPr>
            <b/>
            <sz val="12"/>
            <rFont val="Tahoma"/>
            <family val="2"/>
          </rPr>
          <t>Este espacio lo diligenciará la Oficina Asesora de Planeación</t>
        </r>
      </text>
    </comment>
  </commentList>
</comments>
</file>

<file path=xl/comments43.xml><?xml version="1.0" encoding="utf-8"?>
<comments xmlns="http://schemas.openxmlformats.org/spreadsheetml/2006/main">
  <authors>
    <author>Usuario de Windows</author>
    <author>Sebastian Villarreal Romero</author>
    <author>Sebastián Villarreal Romero</author>
  </authors>
  <commentList>
    <comment ref="B7" authorId="0" shapeId="0">
      <text>
        <r>
          <rPr>
            <b/>
            <sz val="9"/>
            <rFont val="Arial"/>
            <family val="2"/>
          </rPr>
          <t>Describa el nombre del indicador</t>
        </r>
      </text>
    </comment>
    <comment ref="L7" authorId="1" shapeId="0">
      <text>
        <r>
          <rPr>
            <b/>
            <sz val="12"/>
            <rFont val="Tahoma"/>
            <family val="2"/>
          </rPr>
          <t xml:space="preserve">Planeación: </t>
        </r>
        <r>
          <rPr>
            <sz val="12"/>
            <rFont val="Tahoma"/>
            <family val="2"/>
          </rPr>
          <t>Seleccione el Objetivo institucional al que le contribuye el indicador.</t>
        </r>
      </text>
    </comment>
    <comment ref="L8" authorId="1" shapeId="0">
      <text>
        <r>
          <rPr>
            <b/>
            <sz val="12"/>
            <rFont val="Tahoma"/>
            <family val="2"/>
          </rPr>
          <t>Seleccione al menos un objetivo estratégico al cual le contribuya el indicador</t>
        </r>
      </text>
    </comment>
    <comment ref="L9" authorId="1" shapeId="0">
      <text>
        <r>
          <rPr>
            <b/>
            <sz val="12"/>
            <rFont val="Tahoma"/>
            <family val="2"/>
          </rPr>
          <t xml:space="preserve">Planeación: </t>
        </r>
        <r>
          <rPr>
            <sz val="12"/>
            <rFont val="Tahoma"/>
            <family val="2"/>
          </rPr>
          <t>Argumente brevemente cómo el indicador propuesto contribuye a materializar el objetivo institucional y el objetivo estratégico seleccionados en las casillas anteriores</t>
        </r>
      </text>
    </comment>
    <comment ref="B10" authorId="0" shapeId="0">
      <text>
        <r>
          <rPr>
            <b/>
            <sz val="9"/>
            <rFont val="Arial"/>
            <family val="2"/>
          </rPr>
          <t>Seleccione el proceso que el indicador permite medir</t>
        </r>
      </text>
    </comment>
    <comment ref="L10" authorId="1" shapeId="0">
      <text>
        <r>
          <rPr>
            <b/>
            <sz val="12"/>
            <rFont val="Tahoma"/>
            <family val="2"/>
          </rPr>
          <t>Planeación:</t>
        </r>
        <r>
          <rPr>
            <sz val="12"/>
            <rFont val="Tahoma"/>
            <family val="2"/>
          </rPr>
          <t xml:space="preserve">  Seleccione de la lista el nombre de la Dependencia dueña del indicador</t>
        </r>
        <r>
          <rPr>
            <sz val="9"/>
            <rFont val="Tahoma"/>
            <family val="2"/>
          </rPr>
          <t xml:space="preserve">
</t>
        </r>
      </text>
    </comment>
    <comment ref="B11" authorId="0" shapeId="0">
      <text>
        <r>
          <rPr>
            <b/>
            <sz val="9"/>
            <rFont val="Arial"/>
            <family val="2"/>
          </rPr>
          <t>Seleccione que tipo de indicador es el que está formulando</t>
        </r>
      </text>
    </comment>
    <comment ref="L11" authorId="2" shapeId="0">
      <text>
        <r>
          <rPr>
            <b/>
            <sz val="12"/>
            <rFont val="Tahoma"/>
            <family val="2"/>
          </rPr>
          <t xml:space="preserve">Planeación: </t>
        </r>
        <r>
          <rPr>
            <sz val="12"/>
            <rFont val="Tahoma"/>
            <family val="2"/>
          </rPr>
          <t>Identifique el indicador con iniciales alfanuméricas.
Descríbalo brevemente
Identifique la Fuente (Como el ejemplo)</t>
        </r>
      </text>
    </comment>
    <comment ref="B12" authorId="0" shapeId="0">
      <text>
        <r>
          <rPr>
            <b/>
            <sz val="9"/>
            <rFont val="Arial"/>
            <family val="2"/>
          </rPr>
          <t>Describa la forma o procedimiento para realizar la medición del indicador</t>
        </r>
      </text>
    </comment>
    <comment ref="L12" authorId="1" shapeId="0">
      <text>
        <r>
          <rPr>
            <b/>
            <sz val="12"/>
            <rFont val="Tahoma"/>
            <family val="2"/>
          </rPr>
          <t>Planeación:</t>
        </r>
        <r>
          <rPr>
            <sz val="12"/>
            <rFont val="Tahoma"/>
            <family val="2"/>
          </rPr>
          <t xml:space="preserve"> De acuerdo con la definición de variables, enuncie como fórmula la manera de calcular el resultado. Ejemplo:
%Menores=#Menores/PobTot</t>
        </r>
      </text>
    </comment>
    <comment ref="B13" authorId="0" shapeId="0">
      <text>
        <r>
          <rPr>
            <b/>
            <sz val="9"/>
            <rFont val="Arial"/>
            <family val="2"/>
          </rPr>
          <t>Amplíe, si es necesario, la información de las fuentes de información. Ejemplo DANE - Encuesta Nacional de Hogares 2020</t>
        </r>
      </text>
    </comment>
    <comment ref="L13" authorId="2" shapeId="0">
      <text>
        <r>
          <rPr>
            <sz val="12"/>
            <rFont val="Tahoma"/>
            <family val="2"/>
          </rPr>
          <t xml:space="preserve">Especificque la unidad de medida del indicador: Ejemplo: Número, personas, procentaje…
</t>
        </r>
      </text>
    </comment>
    <comment ref="B14" authorId="0" shapeId="0">
      <text>
        <r>
          <rPr>
            <b/>
            <sz val="10"/>
            <rFont val="Arial"/>
            <family val="2"/>
          </rPr>
          <t>Seleccione la periodicidad con que se realizará la medición</t>
        </r>
      </text>
    </comment>
    <comment ref="D14" authorId="0" shapeId="0">
      <text>
        <r>
          <rPr>
            <b/>
            <sz val="10"/>
            <rFont val="Arial"/>
            <family val="2"/>
          </rPr>
          <t>Seleccione, de la lista desplegable, el tipo de acumulación</t>
        </r>
      </text>
    </comment>
    <comment ref="L14" authorId="1" shapeId="0">
      <text>
        <r>
          <rPr>
            <b/>
            <sz val="12"/>
            <rFont val="Tahoma"/>
            <family val="2"/>
          </rPr>
          <t>Planeación:</t>
        </r>
        <r>
          <rPr>
            <sz val="12"/>
            <rFont val="Tahoma"/>
            <family val="2"/>
          </rPr>
          <t xml:space="preserve"> Especifique la fecha de la línea base</t>
        </r>
      </text>
    </comment>
    <comment ref="L15" authorId="1" shapeId="0">
      <text>
        <r>
          <rPr>
            <b/>
            <sz val="12"/>
            <rFont val="Tahoma"/>
            <family val="2"/>
          </rPr>
          <t>Planeación:</t>
        </r>
        <r>
          <rPr>
            <sz val="12"/>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rFont val="Tahoma"/>
            <family val="2"/>
          </rPr>
          <t xml:space="preserve">
</t>
        </r>
      </text>
    </comment>
    <comment ref="L16" authorId="2" shapeId="0">
      <text>
        <r>
          <rPr>
            <sz val="9"/>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text>
        <r>
          <rPr>
            <sz val="9"/>
            <rFont val="Tahoma"/>
            <family val="2"/>
          </rPr>
          <t>Escriba el año de la vigencia del indicador. Esto es, el año para el que calucla las metas.  Ejemplo: 2021</t>
        </r>
      </text>
    </comment>
    <comment ref="C23" authorId="0" shapeId="0">
      <text>
        <r>
          <rPr>
            <sz val="10"/>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text>
        <r>
          <rPr>
            <sz val="9"/>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text>
        <r>
          <rPr>
            <sz val="9"/>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text>
        <r>
          <rPr>
            <sz val="9"/>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text>
        <r>
          <rPr>
            <b/>
            <sz val="12"/>
            <rFont val="Tahoma"/>
            <family val="2"/>
          </rPr>
          <t>Planeación:</t>
        </r>
        <r>
          <rPr>
            <sz val="12"/>
            <rFont val="Tahoma"/>
            <family val="2"/>
          </rPr>
          <t xml:space="preserve"> Describa brevemente la metología empleada para definir las metas de la casilla anterior</t>
        </r>
      </text>
    </comment>
    <comment ref="L30" authorId="1" shapeId="0">
      <text>
        <r>
          <rPr>
            <b/>
            <sz val="12"/>
            <rFont val="Tahoma"/>
            <family val="2"/>
          </rPr>
          <t>Planeación:</t>
        </r>
        <r>
          <rPr>
            <sz val="12"/>
            <rFont val="Tahoma"/>
            <family val="2"/>
          </rPr>
          <t xml:space="preserve"> Escriba los comentarios que considere pertinentes y que complementen la información del indicador o aclaren cualquier información diligenciada en la ficha.</t>
        </r>
      </text>
    </comment>
    <comment ref="L31" authorId="1" shapeId="0">
      <text>
        <r>
          <rPr>
            <b/>
            <sz val="12"/>
            <rFont val="Tahoma"/>
            <family val="2"/>
          </rPr>
          <t>Diligencie los datos solicitados de la persona que será responsable del área para el indicador.</t>
        </r>
      </text>
    </comment>
    <comment ref="L34" authorId="2" shapeId="0">
      <text>
        <r>
          <rPr>
            <b/>
            <sz val="12"/>
            <rFont val="Tahoma"/>
            <family val="2"/>
          </rPr>
          <t>Este espacio lo diligenciará la Oficina Asesora de Planeación</t>
        </r>
      </text>
    </comment>
  </commentList>
</comments>
</file>

<file path=xl/comments44.xml><?xml version="1.0" encoding="utf-8"?>
<comments xmlns="http://schemas.openxmlformats.org/spreadsheetml/2006/main">
  <authors>
    <author>Usuario de Windows</author>
    <author>Sebastian Villarreal Romero</author>
    <author>Sebastián Villarreal Romero</author>
  </authors>
  <commentList>
    <comment ref="B7" authorId="0" shapeId="0">
      <text>
        <r>
          <rPr>
            <b/>
            <sz val="9"/>
            <color indexed="81"/>
            <rFont val="Arial"/>
            <family val="2"/>
          </rPr>
          <t>Describa el nombre del indicador</t>
        </r>
      </text>
    </comment>
    <comment ref="L7" authorId="1" shapeId="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text>
        <r>
          <rPr>
            <b/>
            <sz val="12"/>
            <color indexed="81"/>
            <rFont val="Tahoma"/>
            <family val="2"/>
          </rPr>
          <t>Seleccione al menos un objetivo estratégico al cual le contribuya el indicador</t>
        </r>
      </text>
    </comment>
    <comment ref="L9" authorId="1" shapeId="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text>
        <r>
          <rPr>
            <b/>
            <sz val="9"/>
            <color indexed="81"/>
            <rFont val="Arial"/>
            <family val="2"/>
          </rPr>
          <t>Seleccione el proceso que el indicador permite medir</t>
        </r>
      </text>
    </comment>
    <comment ref="L10" authorId="1" shapeId="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text>
        <r>
          <rPr>
            <b/>
            <sz val="9"/>
            <color indexed="81"/>
            <rFont val="Arial"/>
            <family val="2"/>
          </rPr>
          <t>Seleccione que tipo de indicador es el que está formulando</t>
        </r>
      </text>
    </comment>
    <comment ref="L11" authorId="2" shapeId="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text>
        <r>
          <rPr>
            <b/>
            <sz val="9"/>
            <color indexed="81"/>
            <rFont val="Arial"/>
            <family val="2"/>
          </rPr>
          <t>Describa la forma o procedimiento para realizar la medición del indicador</t>
        </r>
      </text>
    </comment>
    <comment ref="L12" authorId="1" shapeId="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text>
        <r>
          <rPr>
            <b/>
            <sz val="9"/>
            <color indexed="81"/>
            <rFont val="Arial"/>
            <family val="2"/>
          </rPr>
          <t>Amplíe, si es necesario, la información de las fuentes de información. Ejemplo DANE - Encuesta Nacional de Hogares 2020</t>
        </r>
      </text>
    </comment>
    <comment ref="L13" authorId="2" shapeId="0">
      <text>
        <r>
          <rPr>
            <sz val="12"/>
            <color indexed="81"/>
            <rFont val="Tahoma"/>
            <family val="2"/>
          </rPr>
          <t xml:space="preserve">Especificque la unidad de medida del indicador: Ejemplo: Número, personas, procentaje…
</t>
        </r>
      </text>
    </comment>
    <comment ref="B14" authorId="0" shapeId="0">
      <text>
        <r>
          <rPr>
            <b/>
            <sz val="10"/>
            <color indexed="81"/>
            <rFont val="Arial"/>
            <family val="2"/>
          </rPr>
          <t>Seleccione la periodicidad con que se realizará la medición</t>
        </r>
      </text>
    </comment>
    <comment ref="D14" authorId="0" shapeId="0">
      <text>
        <r>
          <rPr>
            <b/>
            <sz val="10"/>
            <color indexed="81"/>
            <rFont val="Arial"/>
            <family val="2"/>
          </rPr>
          <t>Seleccione, de la lista desplegable, el tipo de acumulación</t>
        </r>
      </text>
    </comment>
    <comment ref="L14" authorId="1" shapeId="0">
      <text>
        <r>
          <rPr>
            <b/>
            <sz val="12"/>
            <color indexed="81"/>
            <rFont val="Tahoma"/>
            <family val="2"/>
          </rPr>
          <t>Planeación:</t>
        </r>
        <r>
          <rPr>
            <sz val="12"/>
            <color indexed="81"/>
            <rFont val="Tahoma"/>
            <family val="2"/>
          </rPr>
          <t xml:space="preserve"> Especifique la fecha de la línea base</t>
        </r>
      </text>
    </comment>
    <comment ref="L15" authorId="1" shapeId="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text>
        <r>
          <rPr>
            <sz val="9"/>
            <color indexed="81"/>
            <rFont val="Tahoma"/>
            <family val="2"/>
          </rPr>
          <t>Escriba el año de la vigencia del indicador. Esto es, el año para el que calucla las metas.  Ejemplo: 2021</t>
        </r>
      </text>
    </comment>
    <comment ref="C23" authorId="0" shapeId="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text>
        <r>
          <rPr>
            <b/>
            <sz val="12"/>
            <color indexed="81"/>
            <rFont val="Tahoma"/>
            <family val="2"/>
          </rPr>
          <t>Diligencie los datos solicitados de la persona que será responsable del área para el indicador.</t>
        </r>
      </text>
    </comment>
    <comment ref="L34" authorId="2" shapeId="0">
      <text>
        <r>
          <rPr>
            <b/>
            <sz val="12"/>
            <color indexed="81"/>
            <rFont val="Tahoma"/>
            <family val="2"/>
          </rPr>
          <t>Este espacio lo diligenciará la Oficina Asesora de Planeación</t>
        </r>
      </text>
    </comment>
  </commentList>
</comments>
</file>

<file path=xl/comments5.xml><?xml version="1.0" encoding="utf-8"?>
<comments xmlns="http://schemas.openxmlformats.org/spreadsheetml/2006/main">
  <authors>
    <author>Usuario de Windows</author>
    <author>Sebastian Villarreal Romero</author>
    <author>Sebastián Villarreal Romero</author>
  </authors>
  <commentList>
    <comment ref="B7" authorId="0" shapeId="0">
      <text>
        <r>
          <rPr>
            <b/>
            <sz val="9"/>
            <color indexed="81"/>
            <rFont val="Arial"/>
            <family val="2"/>
          </rPr>
          <t>Describa el nombre del indicador</t>
        </r>
      </text>
    </comment>
    <comment ref="L7" authorId="1" shapeId="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text>
        <r>
          <rPr>
            <b/>
            <sz val="12"/>
            <color indexed="81"/>
            <rFont val="Tahoma"/>
            <family val="2"/>
          </rPr>
          <t>Seleccione al menos un objetivo estratégico al cual le contribuya el indicador</t>
        </r>
      </text>
    </comment>
    <comment ref="L9" authorId="1" shapeId="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text>
        <r>
          <rPr>
            <b/>
            <sz val="9"/>
            <color indexed="81"/>
            <rFont val="Arial"/>
            <family val="2"/>
          </rPr>
          <t>Seleccione el proceso que el indicador permite medir</t>
        </r>
      </text>
    </comment>
    <comment ref="L10" authorId="1" shapeId="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text>
        <r>
          <rPr>
            <b/>
            <sz val="9"/>
            <color indexed="81"/>
            <rFont val="Arial"/>
            <family val="2"/>
          </rPr>
          <t>Seleccione que tipo de indicador es el que está formulando</t>
        </r>
      </text>
    </comment>
    <comment ref="L11" authorId="2" shapeId="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text>
        <r>
          <rPr>
            <b/>
            <sz val="9"/>
            <color indexed="81"/>
            <rFont val="Arial"/>
            <family val="2"/>
          </rPr>
          <t>Describa la forma o procedimiento para realizar la medición del indicador</t>
        </r>
      </text>
    </comment>
    <comment ref="L12" authorId="1" shapeId="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text>
        <r>
          <rPr>
            <b/>
            <sz val="9"/>
            <color indexed="81"/>
            <rFont val="Arial"/>
            <family val="2"/>
          </rPr>
          <t>Amplíe, si es necesario, la información de las fuentes de información. Ejemplo DANE - Encuesta Nacional de Hogares 2020</t>
        </r>
      </text>
    </comment>
    <comment ref="L13" authorId="2" shapeId="0">
      <text>
        <r>
          <rPr>
            <sz val="12"/>
            <color indexed="81"/>
            <rFont val="Tahoma"/>
            <family val="2"/>
          </rPr>
          <t xml:space="preserve">Especificque la unidad de medida del indicador: Ejemplo: Número, personas, porcentaje…
</t>
        </r>
      </text>
    </comment>
    <comment ref="B14" authorId="0" shapeId="0">
      <text>
        <r>
          <rPr>
            <b/>
            <sz val="10"/>
            <color indexed="81"/>
            <rFont val="Arial"/>
            <family val="2"/>
          </rPr>
          <t>Seleccione la periodicidad con que se realizará la medición</t>
        </r>
      </text>
    </comment>
    <comment ref="D14" authorId="0" shapeId="0">
      <text>
        <r>
          <rPr>
            <b/>
            <sz val="10"/>
            <color indexed="81"/>
            <rFont val="Arial"/>
            <family val="2"/>
          </rPr>
          <t>Seleccione, de la lista desplegable, el tipo de acumulación</t>
        </r>
      </text>
    </comment>
    <comment ref="L14" authorId="1" shapeId="0">
      <text>
        <r>
          <rPr>
            <b/>
            <sz val="12"/>
            <color indexed="81"/>
            <rFont val="Tahoma"/>
            <family val="2"/>
          </rPr>
          <t>Planeación:</t>
        </r>
        <r>
          <rPr>
            <sz val="12"/>
            <color indexed="81"/>
            <rFont val="Tahoma"/>
            <family val="2"/>
          </rPr>
          <t xml:space="preserve"> Especifique la fecha de la línea base</t>
        </r>
      </text>
    </comment>
    <comment ref="L15" authorId="1" shapeId="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text>
        <r>
          <rPr>
            <sz val="9"/>
            <color indexed="81"/>
            <rFont val="Tahoma"/>
            <family val="2"/>
          </rPr>
          <t>Escriba el año de la vigencia del indicador. Esto es, el año para el que calucla las metas.  Ejemplo: 2021</t>
        </r>
      </text>
    </comment>
    <comment ref="C23" authorId="0" shapeId="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text>
        <r>
          <rPr>
            <b/>
            <sz val="12"/>
            <color indexed="81"/>
            <rFont val="Tahoma"/>
            <family val="2"/>
          </rPr>
          <t>Diligencie los datos solicitados de la persona que será responsable del área para el indicador.</t>
        </r>
      </text>
    </comment>
    <comment ref="L34" authorId="2" shapeId="0">
      <text>
        <r>
          <rPr>
            <b/>
            <sz val="12"/>
            <color indexed="81"/>
            <rFont val="Tahoma"/>
            <family val="2"/>
          </rPr>
          <t>Este espacio lo diligenciará la Oficina Asesora de Planeación</t>
        </r>
      </text>
    </comment>
  </commentList>
</comments>
</file>

<file path=xl/comments6.xml><?xml version="1.0" encoding="utf-8"?>
<comments xmlns="http://schemas.openxmlformats.org/spreadsheetml/2006/main">
  <authors>
    <author>Usuario de Windows</author>
    <author>Sebastian Villarreal Romero</author>
    <author>Sebastián Villarreal Romero</author>
  </authors>
  <commentList>
    <comment ref="B7" authorId="0" shapeId="0">
      <text>
        <r>
          <rPr>
            <b/>
            <sz val="9"/>
            <color indexed="81"/>
            <rFont val="Arial"/>
            <family val="2"/>
          </rPr>
          <t>Describa el nombre del indicador</t>
        </r>
      </text>
    </comment>
    <comment ref="L7" authorId="1" shapeId="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text>
        <r>
          <rPr>
            <b/>
            <sz val="12"/>
            <color indexed="81"/>
            <rFont val="Tahoma"/>
            <family val="2"/>
          </rPr>
          <t>Seleccione al menos un objetivo estratégico al cual le contribuya el indicador</t>
        </r>
      </text>
    </comment>
    <comment ref="L9" authorId="1" shapeId="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text>
        <r>
          <rPr>
            <b/>
            <sz val="9"/>
            <color indexed="81"/>
            <rFont val="Arial"/>
            <family val="2"/>
          </rPr>
          <t>Seleccione el proceso que el indicador permite medir</t>
        </r>
      </text>
    </comment>
    <comment ref="L10" authorId="1" shapeId="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text>
        <r>
          <rPr>
            <b/>
            <sz val="9"/>
            <color indexed="81"/>
            <rFont val="Arial"/>
            <family val="2"/>
          </rPr>
          <t>Seleccione que tipo de indicador es el que está formulando</t>
        </r>
      </text>
    </comment>
    <comment ref="L11" authorId="2" shapeId="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text>
        <r>
          <rPr>
            <b/>
            <sz val="9"/>
            <color indexed="81"/>
            <rFont val="Arial"/>
            <family val="2"/>
          </rPr>
          <t>Describa la forma o procedimiento para realizar la medición del indicador</t>
        </r>
      </text>
    </comment>
    <comment ref="L12" authorId="1" shapeId="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text>
        <r>
          <rPr>
            <b/>
            <sz val="9"/>
            <color indexed="81"/>
            <rFont val="Arial"/>
            <family val="2"/>
          </rPr>
          <t>Amplíe, si es necesario, la información de las fuentes de información. Ejemplo DANE - Encuesta Nacional de Hogares 2020</t>
        </r>
      </text>
    </comment>
    <comment ref="L13" authorId="2" shapeId="0">
      <text>
        <r>
          <rPr>
            <sz val="12"/>
            <color indexed="81"/>
            <rFont val="Tahoma"/>
            <family val="2"/>
          </rPr>
          <t xml:space="preserve">Especificque la unidad de medida del indicador: Ejemplo: Número, personas, procentaje…
</t>
        </r>
      </text>
    </comment>
    <comment ref="B14" authorId="0" shapeId="0">
      <text>
        <r>
          <rPr>
            <b/>
            <sz val="10"/>
            <color indexed="81"/>
            <rFont val="Arial"/>
            <family val="2"/>
          </rPr>
          <t>Seleccione la periodicidad con que se realizará la medición</t>
        </r>
      </text>
    </comment>
    <comment ref="D14" authorId="0" shapeId="0">
      <text>
        <r>
          <rPr>
            <b/>
            <sz val="10"/>
            <color indexed="81"/>
            <rFont val="Arial"/>
            <family val="2"/>
          </rPr>
          <t>Seleccione, de la lista desplegable, el tipo de acumulación</t>
        </r>
      </text>
    </comment>
    <comment ref="L14" authorId="1" shapeId="0">
      <text>
        <r>
          <rPr>
            <b/>
            <sz val="12"/>
            <color indexed="81"/>
            <rFont val="Tahoma"/>
            <family val="2"/>
          </rPr>
          <t>Planeación:</t>
        </r>
        <r>
          <rPr>
            <sz val="12"/>
            <color indexed="81"/>
            <rFont val="Tahoma"/>
            <family val="2"/>
          </rPr>
          <t xml:space="preserve"> Especifique la fecha de la línea base</t>
        </r>
      </text>
    </comment>
    <comment ref="L15" authorId="1" shapeId="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text>
        <r>
          <rPr>
            <sz val="9"/>
            <color indexed="81"/>
            <rFont val="Tahoma"/>
            <family val="2"/>
          </rPr>
          <t>Escriba el año de la vigencia del indicador. Esto es, el año para el que calucla las metas.  Ejemplo: 2021</t>
        </r>
      </text>
    </comment>
    <comment ref="C23" authorId="0" shapeId="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text>
        <r>
          <rPr>
            <b/>
            <sz val="12"/>
            <color indexed="81"/>
            <rFont val="Tahoma"/>
            <family val="2"/>
          </rPr>
          <t>Diligencie los datos solicitados de la persona que será responsable del área para el indicador.</t>
        </r>
      </text>
    </comment>
    <comment ref="L34" authorId="2" shapeId="0">
      <text>
        <r>
          <rPr>
            <b/>
            <sz val="12"/>
            <color indexed="81"/>
            <rFont val="Tahoma"/>
            <family val="2"/>
          </rPr>
          <t>Este espacio lo diligenciará la Oficina Asesora de Planeación</t>
        </r>
      </text>
    </comment>
  </commentList>
</comments>
</file>

<file path=xl/comments7.xml><?xml version="1.0" encoding="utf-8"?>
<comments xmlns="http://schemas.openxmlformats.org/spreadsheetml/2006/main">
  <authors>
    <author>Usuario de Windows</author>
    <author>Sebastian Villarreal Romero</author>
    <author>Sebastián Villarreal Romero</author>
  </authors>
  <commentList>
    <comment ref="B7" authorId="0" shapeId="0">
      <text>
        <r>
          <rPr>
            <b/>
            <sz val="9"/>
            <color indexed="81"/>
            <rFont val="Arial"/>
            <family val="2"/>
          </rPr>
          <t>Describa el nombre del indicador</t>
        </r>
      </text>
    </comment>
    <comment ref="L7" authorId="1" shapeId="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text>
        <r>
          <rPr>
            <b/>
            <sz val="12"/>
            <color indexed="81"/>
            <rFont val="Tahoma"/>
            <family val="2"/>
          </rPr>
          <t>Seleccione al menos un objetivo estratégico al cual le contribuya el indicador</t>
        </r>
      </text>
    </comment>
    <comment ref="L9" authorId="1" shapeId="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text>
        <r>
          <rPr>
            <b/>
            <sz val="9"/>
            <color indexed="81"/>
            <rFont val="Arial"/>
            <family val="2"/>
          </rPr>
          <t>Seleccione el proceso que el indicador permite medir</t>
        </r>
      </text>
    </comment>
    <comment ref="L10" authorId="1" shapeId="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text>
        <r>
          <rPr>
            <b/>
            <sz val="9"/>
            <color indexed="81"/>
            <rFont val="Arial"/>
            <family val="2"/>
          </rPr>
          <t>Seleccione que tipo de indicador es el que está formulando</t>
        </r>
      </text>
    </comment>
    <comment ref="L11" authorId="2" shapeId="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text>
        <r>
          <rPr>
            <b/>
            <sz val="9"/>
            <color indexed="81"/>
            <rFont val="Arial"/>
            <family val="2"/>
          </rPr>
          <t>Describa la forma o procedimiento para realizar la medición del indicador</t>
        </r>
      </text>
    </comment>
    <comment ref="L12" authorId="1" shapeId="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text>
        <r>
          <rPr>
            <b/>
            <sz val="9"/>
            <color indexed="81"/>
            <rFont val="Arial"/>
            <family val="2"/>
          </rPr>
          <t>Amplíe, si es necesario, la información de las fuentes de información. Ejemplo DANE - Encuesta Nacional de Hogares 2020</t>
        </r>
      </text>
    </comment>
    <comment ref="L13" authorId="2" shapeId="0">
      <text>
        <r>
          <rPr>
            <sz val="12"/>
            <color indexed="81"/>
            <rFont val="Tahoma"/>
            <family val="2"/>
          </rPr>
          <t xml:space="preserve">Especificque la unidad de medida del indicador: Ejemplo: Número, personas, procentaje…
</t>
        </r>
      </text>
    </comment>
    <comment ref="B14" authorId="0" shapeId="0">
      <text>
        <r>
          <rPr>
            <b/>
            <sz val="10"/>
            <color indexed="81"/>
            <rFont val="Arial"/>
            <family val="2"/>
          </rPr>
          <t>Seleccione la periodicidad con que se realizará la medición</t>
        </r>
      </text>
    </comment>
    <comment ref="D14" authorId="0" shapeId="0">
      <text>
        <r>
          <rPr>
            <b/>
            <sz val="10"/>
            <color indexed="81"/>
            <rFont val="Arial"/>
            <family val="2"/>
          </rPr>
          <t>Seleccione, de la lista desplegable, el tipo de acumulación</t>
        </r>
      </text>
    </comment>
    <comment ref="L14" authorId="1" shapeId="0">
      <text>
        <r>
          <rPr>
            <b/>
            <sz val="12"/>
            <color indexed="81"/>
            <rFont val="Tahoma"/>
            <family val="2"/>
          </rPr>
          <t>Planeación:</t>
        </r>
        <r>
          <rPr>
            <sz val="12"/>
            <color indexed="81"/>
            <rFont val="Tahoma"/>
            <family val="2"/>
          </rPr>
          <t xml:space="preserve"> Especifique la fecha de la línea base</t>
        </r>
      </text>
    </comment>
    <comment ref="L15" authorId="1" shapeId="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text>
        <r>
          <rPr>
            <sz val="9"/>
            <color indexed="81"/>
            <rFont val="Tahoma"/>
            <family val="2"/>
          </rPr>
          <t>Escriba el año de la vigencia del indicador. Esto es, el año para el que calucla las metas.  Ejemplo: 2021</t>
        </r>
      </text>
    </comment>
    <comment ref="C23" authorId="0" shapeId="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37" authorId="1" shapeId="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8" authorId="1" shapeId="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9" authorId="1" shapeId="0">
      <text>
        <r>
          <rPr>
            <b/>
            <sz val="12"/>
            <color indexed="81"/>
            <rFont val="Tahoma"/>
            <family val="2"/>
          </rPr>
          <t>Diligencie los datos solicitados de la persona que será responsable del área para el indicador.</t>
        </r>
      </text>
    </comment>
    <comment ref="L42" authorId="2" shapeId="0">
      <text>
        <r>
          <rPr>
            <b/>
            <sz val="12"/>
            <color indexed="81"/>
            <rFont val="Tahoma"/>
            <family val="2"/>
          </rPr>
          <t>Este espacio lo diligenciará la Oficina Asesora de Planeación</t>
        </r>
      </text>
    </comment>
  </commentList>
</comments>
</file>

<file path=xl/comments8.xml><?xml version="1.0" encoding="utf-8"?>
<comments xmlns="http://schemas.openxmlformats.org/spreadsheetml/2006/main">
  <authors>
    <author>Usuario de Windows</author>
    <author>Sebastian Villarreal Romero</author>
    <author>Sebastián Villarreal Romero</author>
  </authors>
  <commentList>
    <comment ref="B7" authorId="0" shapeId="0">
      <text>
        <r>
          <rPr>
            <b/>
            <sz val="9"/>
            <color indexed="81"/>
            <rFont val="Arial"/>
            <family val="2"/>
          </rPr>
          <t>Describa el nombre del indicador</t>
        </r>
      </text>
    </comment>
    <comment ref="L7" authorId="1" shapeId="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text>
        <r>
          <rPr>
            <b/>
            <sz val="12"/>
            <color indexed="81"/>
            <rFont val="Tahoma"/>
            <family val="2"/>
          </rPr>
          <t>Seleccione al menos un objetivo estratégico al cual le contribuya el indicador</t>
        </r>
      </text>
    </comment>
    <comment ref="L9" authorId="1" shapeId="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text>
        <r>
          <rPr>
            <b/>
            <sz val="9"/>
            <color indexed="81"/>
            <rFont val="Arial"/>
            <family val="2"/>
          </rPr>
          <t>Seleccione el proceso que el indicador permite medir</t>
        </r>
      </text>
    </comment>
    <comment ref="L10" authorId="1" shapeId="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text>
        <r>
          <rPr>
            <b/>
            <sz val="9"/>
            <color indexed="81"/>
            <rFont val="Arial"/>
            <family val="2"/>
          </rPr>
          <t>Seleccione que tipo de indicador es el que está formulando</t>
        </r>
      </text>
    </comment>
    <comment ref="L11" authorId="2" shapeId="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text>
        <r>
          <rPr>
            <b/>
            <sz val="9"/>
            <color indexed="81"/>
            <rFont val="Arial"/>
            <family val="2"/>
          </rPr>
          <t>Describa la forma o procedimiento para realizar la medición del indicador</t>
        </r>
      </text>
    </comment>
    <comment ref="L12" authorId="1" shapeId="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text>
        <r>
          <rPr>
            <b/>
            <sz val="9"/>
            <color indexed="81"/>
            <rFont val="Arial"/>
            <family val="2"/>
          </rPr>
          <t>Amplíe, si es necesario, la información de las fuentes de información. Ejemplo DANE - Encuesta Nacional de Hogares 2020</t>
        </r>
      </text>
    </comment>
    <comment ref="L13" authorId="2" shapeId="0">
      <text>
        <r>
          <rPr>
            <sz val="12"/>
            <color indexed="81"/>
            <rFont val="Tahoma"/>
            <family val="2"/>
          </rPr>
          <t xml:space="preserve">Especificque la unidad de medida del indicador: Ejemplo: Número, personas, procentaje…
</t>
        </r>
      </text>
    </comment>
    <comment ref="B14" authorId="0" shapeId="0">
      <text>
        <r>
          <rPr>
            <b/>
            <sz val="10"/>
            <color indexed="81"/>
            <rFont val="Arial"/>
            <family val="2"/>
          </rPr>
          <t>Seleccione la periodicidad con que se realizará la medición</t>
        </r>
      </text>
    </comment>
    <comment ref="D14" authorId="0" shapeId="0">
      <text>
        <r>
          <rPr>
            <b/>
            <sz val="10"/>
            <color indexed="81"/>
            <rFont val="Arial"/>
            <family val="2"/>
          </rPr>
          <t>Seleccione, de la lista desplegable, el tipo de acumulación</t>
        </r>
      </text>
    </comment>
    <comment ref="L14" authorId="1" shapeId="0">
      <text>
        <r>
          <rPr>
            <b/>
            <sz val="12"/>
            <color indexed="81"/>
            <rFont val="Tahoma"/>
            <family val="2"/>
          </rPr>
          <t>Planeación:</t>
        </r>
        <r>
          <rPr>
            <sz val="12"/>
            <color indexed="81"/>
            <rFont val="Tahoma"/>
            <family val="2"/>
          </rPr>
          <t xml:space="preserve"> Especifique la fecha de la línea base</t>
        </r>
      </text>
    </comment>
    <comment ref="L15" authorId="1" shapeId="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text>
        <r>
          <rPr>
            <sz val="9"/>
            <color indexed="81"/>
            <rFont val="Tahoma"/>
            <family val="2"/>
          </rPr>
          <t>Escriba el año de la vigencia del indicador. Esto es, el año para el que calucla las metas.  Ejemplo: 2021</t>
        </r>
      </text>
    </comment>
    <comment ref="C23" authorId="0" shapeId="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text>
        <r>
          <rPr>
            <b/>
            <sz val="12"/>
            <color indexed="81"/>
            <rFont val="Tahoma"/>
            <family val="2"/>
          </rPr>
          <t>Diligencie los datos solicitados de la persona que será responsable del área para el indicador.</t>
        </r>
      </text>
    </comment>
    <comment ref="L34" authorId="2" shapeId="0">
      <text>
        <r>
          <rPr>
            <b/>
            <sz val="12"/>
            <color indexed="81"/>
            <rFont val="Tahoma"/>
            <family val="2"/>
          </rPr>
          <t>Este espacio lo diligenciará la Oficina Asesora de Planeación</t>
        </r>
      </text>
    </comment>
  </commentList>
</comments>
</file>

<file path=xl/comments9.xml><?xml version="1.0" encoding="utf-8"?>
<comments xmlns="http://schemas.openxmlformats.org/spreadsheetml/2006/main">
  <authors>
    <author>Usuario de Windows</author>
    <author>Sebastian Villarreal Romero</author>
    <author>Sebastián Villarreal Romero</author>
  </authors>
  <commentList>
    <comment ref="B7" authorId="0" shapeId="0">
      <text>
        <r>
          <rPr>
            <b/>
            <sz val="9"/>
            <color indexed="81"/>
            <rFont val="Arial"/>
            <family val="2"/>
          </rPr>
          <t>Describa el nombre del indicador</t>
        </r>
      </text>
    </comment>
    <comment ref="L7" authorId="1" shapeId="0">
      <text>
        <r>
          <rPr>
            <b/>
            <sz val="12"/>
            <color indexed="81"/>
            <rFont val="Tahoma"/>
            <family val="2"/>
          </rPr>
          <t xml:space="preserve">Planeación: </t>
        </r>
        <r>
          <rPr>
            <sz val="12"/>
            <color indexed="81"/>
            <rFont val="Tahoma"/>
            <family val="2"/>
          </rPr>
          <t>Seleccione el Objetivo institucional al que le contribuye el indicador.</t>
        </r>
      </text>
    </comment>
    <comment ref="L8" authorId="1" shapeId="0">
      <text>
        <r>
          <rPr>
            <b/>
            <sz val="12"/>
            <color indexed="81"/>
            <rFont val="Tahoma"/>
            <family val="2"/>
          </rPr>
          <t>Seleccione al menos un objetivo estratégico al cual le contribuya el indicador</t>
        </r>
      </text>
    </comment>
    <comment ref="L9" authorId="1" shapeId="0">
      <text>
        <r>
          <rPr>
            <b/>
            <sz val="12"/>
            <color indexed="81"/>
            <rFont val="Tahoma"/>
            <family val="2"/>
          </rPr>
          <t xml:space="preserve">Planeación: </t>
        </r>
        <r>
          <rPr>
            <sz val="12"/>
            <color indexed="81"/>
            <rFont val="Tahoma"/>
            <family val="2"/>
          </rPr>
          <t>Argumente brevemente cómo el indicador propuesto contribuye a materializar el objetivo institucional y el objetivo estratégico seleccionados en las casillas anteriores</t>
        </r>
      </text>
    </comment>
    <comment ref="B10" authorId="0" shapeId="0">
      <text>
        <r>
          <rPr>
            <b/>
            <sz val="9"/>
            <color indexed="81"/>
            <rFont val="Arial"/>
            <family val="2"/>
          </rPr>
          <t>Seleccione el proceso que el indicador permite medir</t>
        </r>
      </text>
    </comment>
    <comment ref="L10" authorId="1" shapeId="0">
      <text>
        <r>
          <rPr>
            <b/>
            <sz val="12"/>
            <color indexed="81"/>
            <rFont val="Tahoma"/>
            <family val="2"/>
          </rPr>
          <t>Planeación:</t>
        </r>
        <r>
          <rPr>
            <sz val="12"/>
            <color indexed="81"/>
            <rFont val="Tahoma"/>
            <family val="2"/>
          </rPr>
          <t xml:space="preserve">  Seleccione de la lista el nombre de la Dependencia dueña del indicador</t>
        </r>
        <r>
          <rPr>
            <sz val="9"/>
            <color indexed="81"/>
            <rFont val="Tahoma"/>
            <family val="2"/>
          </rPr>
          <t xml:space="preserve">
</t>
        </r>
      </text>
    </comment>
    <comment ref="B11" authorId="0" shapeId="0">
      <text>
        <r>
          <rPr>
            <b/>
            <sz val="9"/>
            <color indexed="81"/>
            <rFont val="Arial"/>
            <family val="2"/>
          </rPr>
          <t>Seleccione que tipo de indicador es el que está formulando</t>
        </r>
      </text>
    </comment>
    <comment ref="L11" authorId="2" shapeId="0">
      <text>
        <r>
          <rPr>
            <b/>
            <sz val="12"/>
            <color indexed="81"/>
            <rFont val="Tahoma"/>
            <family val="2"/>
          </rPr>
          <t xml:space="preserve">Planeación: </t>
        </r>
        <r>
          <rPr>
            <sz val="12"/>
            <color indexed="81"/>
            <rFont val="Tahoma"/>
            <family val="2"/>
          </rPr>
          <t>Identifique el indicador con iniciales alfanuméricas.
Descríbalo brevemente
Identifique la Fuente (Como el ejemplo)</t>
        </r>
      </text>
    </comment>
    <comment ref="B12" authorId="0" shapeId="0">
      <text>
        <r>
          <rPr>
            <b/>
            <sz val="9"/>
            <color indexed="81"/>
            <rFont val="Arial"/>
            <family val="2"/>
          </rPr>
          <t>Describa la forma o procedimiento para realizar la medición del indicador</t>
        </r>
      </text>
    </comment>
    <comment ref="L12" authorId="1" shapeId="0">
      <text>
        <r>
          <rPr>
            <b/>
            <sz val="12"/>
            <color indexed="81"/>
            <rFont val="Tahoma"/>
            <family val="2"/>
          </rPr>
          <t>Planeación:</t>
        </r>
        <r>
          <rPr>
            <sz val="12"/>
            <color indexed="81"/>
            <rFont val="Tahoma"/>
            <family val="2"/>
          </rPr>
          <t xml:space="preserve"> De acuerdo con la definición de variables, enuncie como fórmula la manera de calcular el resultado. Ejemplo:
%Menores=#Menores/PobTot</t>
        </r>
      </text>
    </comment>
    <comment ref="B13" authorId="0" shapeId="0">
      <text>
        <r>
          <rPr>
            <b/>
            <sz val="9"/>
            <color indexed="81"/>
            <rFont val="Arial"/>
            <family val="2"/>
          </rPr>
          <t>Amplíe, si es necesario, la información de las fuentes de información. Ejemplo DANE - Encuesta Nacional de Hogares 2020</t>
        </r>
      </text>
    </comment>
    <comment ref="L13" authorId="2" shapeId="0">
      <text>
        <r>
          <rPr>
            <sz val="12"/>
            <color indexed="81"/>
            <rFont val="Tahoma"/>
            <family val="2"/>
          </rPr>
          <t xml:space="preserve">Especificque la unidad de medida del indicador: Ejemplo: Número, personas, procentaje…
</t>
        </r>
      </text>
    </comment>
    <comment ref="B14" authorId="0" shapeId="0">
      <text>
        <r>
          <rPr>
            <b/>
            <sz val="10"/>
            <color indexed="81"/>
            <rFont val="Arial"/>
            <family val="2"/>
          </rPr>
          <t>Seleccione la periodicidad con que se realizará la medición</t>
        </r>
      </text>
    </comment>
    <comment ref="D14" authorId="0" shapeId="0">
      <text>
        <r>
          <rPr>
            <b/>
            <sz val="10"/>
            <color indexed="81"/>
            <rFont val="Arial"/>
            <family val="2"/>
          </rPr>
          <t>Seleccione, de la lista desplegable, el tipo de acumulación</t>
        </r>
      </text>
    </comment>
    <comment ref="L14" authorId="1" shapeId="0">
      <text>
        <r>
          <rPr>
            <b/>
            <sz val="12"/>
            <color indexed="81"/>
            <rFont val="Tahoma"/>
            <family val="2"/>
          </rPr>
          <t>Planeación:</t>
        </r>
        <r>
          <rPr>
            <sz val="12"/>
            <color indexed="81"/>
            <rFont val="Tahoma"/>
            <family val="2"/>
          </rPr>
          <t xml:space="preserve"> Especifique la fecha de la línea base</t>
        </r>
      </text>
    </comment>
    <comment ref="L15" authorId="1" shapeId="0">
      <text>
        <r>
          <rPr>
            <b/>
            <sz val="12"/>
            <color indexed="81"/>
            <rFont val="Tahoma"/>
            <family val="2"/>
          </rPr>
          <t>Planeación:</t>
        </r>
        <r>
          <rPr>
            <sz val="12"/>
            <color indexed="81"/>
            <rFont val="Tahoma"/>
            <family val="2"/>
          </rPr>
          <t xml:space="preserve"> Escriba la fecha del dato más antiguo disponible y la fecha del más reciente que se tendría para construir el indicador. Si el indicador está compuesto por más de una variable, por favor discrimine las fuentes para cada una de ellas.</t>
        </r>
        <r>
          <rPr>
            <sz val="9"/>
            <color indexed="81"/>
            <rFont val="Tahoma"/>
            <family val="2"/>
          </rPr>
          <t xml:space="preserve">
</t>
        </r>
      </text>
    </comment>
    <comment ref="L16" authorId="2" shapeId="0">
      <text>
        <r>
          <rPr>
            <sz val="9"/>
            <color indexed="81"/>
            <rFont val="Tahoma"/>
            <family val="2"/>
          </rPr>
          <t>Deje estas casillas en blanco al momento de diligenciar la ficha por por primera vez. 
Ues un espacio que se refiere a los avances de cada variable.
 En este sentido, selo se diligencia cuando se tengan los avances de las variales que hacen parte del indicador, en el periodo correspondiente.</t>
        </r>
      </text>
    </comment>
    <comment ref="B23" authorId="2" shapeId="0">
      <text>
        <r>
          <rPr>
            <sz val="9"/>
            <color indexed="81"/>
            <rFont val="Tahoma"/>
            <family val="2"/>
          </rPr>
          <t>Escriba el año de la vigencia del indicador. Esto es, el año para el que calucla las metas.  Ejemplo: 2021</t>
        </r>
      </text>
    </comment>
    <comment ref="C23" authorId="0" shapeId="0">
      <text>
        <r>
          <rPr>
            <sz val="10"/>
            <color indexed="81"/>
            <rFont val="Arial"/>
            <family val="2"/>
          </rPr>
          <t xml:space="preserve">Escriba en Meta Final, el valor esperado al final del periodo total.
Escriba en Meta Periodo, la meta parcial esperada en cada periodo.
En la casilla meta periodo escriba las metas para cada trimestre. Si el indicador es mensual señale los resultados a marzo, junio septiembre y diciembre., Si es semestral, solo diligencia el periodo 2 y 4; si la periodicidad es anual, diligencie periodo 4
</t>
        </r>
      </text>
    </comment>
    <comment ref="E23" authorId="2" shapeId="0">
      <text>
        <r>
          <rPr>
            <sz val="9"/>
            <color indexed="81"/>
            <rFont val="Tahoma"/>
            <family val="2"/>
          </rPr>
          <t>Rangos de Interpretación: Se deberan icluir las metas (bimestrales, trimestrales, semestrales) con las cuales el proceso desea obtener un valor agregado (Satisfactorio), los valores hacia abajo y de cumplimiento obligatorio (Aceptable) y los valores que implican el no cumplimiento del valor obligatorio (Insatisfactorio).</t>
        </r>
      </text>
    </comment>
    <comment ref="H23" authorId="2" shapeId="0">
      <text>
        <r>
          <rPr>
            <sz val="9"/>
            <color indexed="81"/>
            <rFont val="Tahoma"/>
            <family val="2"/>
          </rPr>
          <t xml:space="preserve">Este espacio se refiere a los avances de cada periodo. No debe digitar un valor sino establecer una relación de las variables del numeral 10,.
Por ejemplo, si va a reportar el periodo 1 y  el indicador cuenta con dos variables: población total y "variable 2" y la formula es la suma de las dos variables, entonces debe establecer la fórmula : =C17+C18
</t>
        </r>
      </text>
    </comment>
    <comment ref="L23" authorId="2" shapeId="0">
      <text>
        <r>
          <rPr>
            <sz val="9"/>
            <color indexed="81"/>
            <rFont val="Tahoma"/>
            <family val="2"/>
          </rPr>
          <t xml:space="preserve">
Rangos de Interpretación: Se deberan icluir las metas (mensuales, bimestrales, trimestrales, etc) con las cuales el proceso desea obtener un valor agregado (Satisfactorio), los valores hacia abajo y de cumplimiento obligatorio (Aceptable) y los valores que implican el no cumplimiento del valor obligatorio (Insatisfactorio).
Resultados: Este espacio se refiere a los avances de cada periodo. No debe digitar un valor sino establecer una relación de las variables del numeral 10 (poner en práctica la fórmula de cálculo),.
Por ejemplo, si va a reportar el periodo 1 y  el indicador cuenta con dos variables: población total y "variable 2" y la formula es la suma de las dos variables, entonces debe establecer la fórmula : =C17+C18
</t>
        </r>
      </text>
    </comment>
    <comment ref="L29" authorId="1" shapeId="0">
      <text>
        <r>
          <rPr>
            <b/>
            <sz val="12"/>
            <color indexed="81"/>
            <rFont val="Tahoma"/>
            <family val="2"/>
          </rPr>
          <t>Planeación:</t>
        </r>
        <r>
          <rPr>
            <sz val="12"/>
            <color indexed="81"/>
            <rFont val="Tahoma"/>
            <family val="2"/>
          </rPr>
          <t xml:space="preserve"> Describa brevemente la metología empleada para definir las metas de la casilla anterior</t>
        </r>
      </text>
    </comment>
    <comment ref="L30" authorId="1" shapeId="0">
      <text>
        <r>
          <rPr>
            <b/>
            <sz val="12"/>
            <color indexed="81"/>
            <rFont val="Tahoma"/>
            <family val="2"/>
          </rPr>
          <t>Planeación:</t>
        </r>
        <r>
          <rPr>
            <sz val="12"/>
            <color indexed="81"/>
            <rFont val="Tahoma"/>
            <family val="2"/>
          </rPr>
          <t xml:space="preserve"> Escriba los comentarios que considere pertinentes y que complementen la información del indicador o aclaren cualquier información diligenciada en la ficha.</t>
        </r>
      </text>
    </comment>
    <comment ref="L31" authorId="1" shapeId="0">
      <text>
        <r>
          <rPr>
            <b/>
            <sz val="12"/>
            <color indexed="81"/>
            <rFont val="Tahoma"/>
            <family val="2"/>
          </rPr>
          <t>Diligencie los datos solicitados de la persona que será responsable del área para el indicador.</t>
        </r>
      </text>
    </comment>
    <comment ref="L34" authorId="2" shapeId="0">
      <text>
        <r>
          <rPr>
            <b/>
            <sz val="12"/>
            <color indexed="81"/>
            <rFont val="Tahoma"/>
            <family val="2"/>
          </rPr>
          <t>Este espacio lo diligenciará la Oficina Asesora de Planeación</t>
        </r>
      </text>
    </comment>
  </commentList>
</comments>
</file>

<file path=xl/sharedStrings.xml><?xml version="1.0" encoding="utf-8"?>
<sst xmlns="http://schemas.openxmlformats.org/spreadsheetml/2006/main" count="4301" uniqueCount="778">
  <si>
    <t>PROCESO
PLANEACION INSTITUCIONAL</t>
  </si>
  <si>
    <t>FICHA TÉCNICA INDICADORES</t>
  </si>
  <si>
    <t>Versión: 03</t>
  </si>
  <si>
    <t>FOR-D01.0000-004</t>
  </si>
  <si>
    <t>PROPUESTA FICHA TÉCNICA DE INDICADORES INS</t>
  </si>
  <si>
    <t>Oficina Asesora de Planeación</t>
  </si>
  <si>
    <t>Nombre del indicador:</t>
  </si>
  <si>
    <t>Mantenimientos correctivos de equipos realizados en el año</t>
  </si>
  <si>
    <t>Objetivo institucional</t>
  </si>
  <si>
    <t>6) Implementar las acciones administrativas y misionales en el marco del Modelo Integrad de Planeación y Gestión - MIPG.</t>
  </si>
  <si>
    <t>Objetivo(s) estratégico(s) institucional(es)</t>
  </si>
  <si>
    <t>10) Implementar instrumentos administrativos y de apoyo al cumplimiento de la misionalidad (MIPG), lograr actualización tecnológica y transformación digital</t>
  </si>
  <si>
    <t xml:space="preserve">Relación indicador / objetivos </t>
  </si>
  <si>
    <t xml:space="preserve">En el proceso A04 Equipos de Laboratorio, como proceso de apoyo hacia las áreas misionales de Redes en Salud Pública, Investigación en Salud Pública y Producción, mantiene una información y comunicación, para que los mantenimientos correctivos de equipos solicitados por los Laboratorios y Grupos de las Direcciones, se puedan medir y gestionar de forma adecuada para la atención de los mismos, con un talento humano con formación y conocimiento en las necesidades descritas. </t>
  </si>
  <si>
    <t>Proceso</t>
  </si>
  <si>
    <t>A_04 - Equipos de Laboratorio</t>
  </si>
  <si>
    <t>Dependencia</t>
  </si>
  <si>
    <t>SECRETARÍA GENERAL</t>
  </si>
  <si>
    <t>Tipo de indicador</t>
  </si>
  <si>
    <t>Gestión</t>
  </si>
  <si>
    <t>Variables</t>
  </si>
  <si>
    <t>Ejemplo:
PobTot: Población Total
DANE - Censo Nacional</t>
  </si>
  <si>
    <t>Solicitudes atendidas con equipos funcionando - Service Manager</t>
  </si>
  <si>
    <t>Solicitudes atendidas - Service Manager</t>
  </si>
  <si>
    <t>Metodología de medición</t>
  </si>
  <si>
    <r>
      <t xml:space="preserve">Actividades de mantenimientos correctivos desarrolladas de acuerdo con los recursos disponibles en el Grupo Equipos de Laboratorio y Producción (GELP), en algunos casos los servicios son finalizados por un proveedor externo o internamente por el GELP. Se considera como parte de la </t>
    </r>
    <r>
      <rPr>
        <b/>
        <sz val="10"/>
        <rFont val="Arial"/>
        <family val="2"/>
      </rPr>
      <t>finalización el concepto fuera de servici</t>
    </r>
    <r>
      <rPr>
        <sz val="10"/>
        <rFont val="Arial"/>
        <family val="2"/>
      </rPr>
      <t>o, en los casos que se requieran repuesto o materiales con especificaciones técnicas para habilitar los equipos en su funcionamiento.</t>
    </r>
  </si>
  <si>
    <t>Fórmula de cálculo</t>
  </si>
  <si>
    <r>
      <rPr>
        <u/>
        <sz val="10"/>
        <rFont val="Arial"/>
        <family val="2"/>
      </rPr>
      <t>(Nùmero de solicitudes atendidas)</t>
    </r>
    <r>
      <rPr>
        <sz val="10"/>
        <rFont val="Arial"/>
        <family val="2"/>
      </rPr>
      <t xml:space="preserve"> * 100
(Numero de solicitudes recibidas)</t>
    </r>
  </si>
  <si>
    <t xml:space="preserve">Fuentes de información </t>
  </si>
  <si>
    <t xml:space="preserve">Service Manager (Centro de Servicio) que maneja el Grupo Equipos de Laboratorio y Producción, a través de Informe de Correctivos </t>
  </si>
  <si>
    <t>Unidad de medida</t>
  </si>
  <si>
    <t>Porcentaje</t>
  </si>
  <si>
    <t>Periodicidad de medición</t>
  </si>
  <si>
    <t>Trimestral</t>
  </si>
  <si>
    <t>Tipo de acumulación</t>
  </si>
  <si>
    <t>Flujo</t>
  </si>
  <si>
    <t>Días de rezago</t>
  </si>
  <si>
    <t>Línea Base (LB)</t>
  </si>
  <si>
    <t>Fecha y Fuente (LB)</t>
  </si>
  <si>
    <t>2020 
Service Manager 
(Informe correctivo)</t>
  </si>
  <si>
    <t>Años Serie disponible</t>
  </si>
  <si>
    <t>Desde:</t>
  </si>
  <si>
    <t>Hasta</t>
  </si>
  <si>
    <t>RELACIÓN DE VARIABLES</t>
  </si>
  <si>
    <t>PERIODO 1</t>
  </si>
  <si>
    <t>PERIODO 2</t>
  </si>
  <si>
    <t>PERIODO 3</t>
  </si>
  <si>
    <t>PERIODO 4</t>
  </si>
  <si>
    <t>Avance total</t>
  </si>
  <si>
    <t>Metas</t>
  </si>
  <si>
    <t>AÑO</t>
  </si>
  <si>
    <t>Metas vigencia</t>
  </si>
  <si>
    <t>Rangos de interpretación</t>
  </si>
  <si>
    <t>Resultados</t>
  </si>
  <si>
    <t>Periodo</t>
  </si>
  <si>
    <t>Meta final</t>
  </si>
  <si>
    <t>Meta periodo</t>
  </si>
  <si>
    <t>Insatisfactorio</t>
  </si>
  <si>
    <t>Aceptable</t>
  </si>
  <si>
    <t>Satisfactorio</t>
  </si>
  <si>
    <t>Metología  de cálculo de la meta</t>
  </si>
  <si>
    <t xml:space="preserve">En el año 2019 se propuso un cumplimiento del 85%, definiendo en mesa de trabajo las metas para el cuatrienio (2019-2022), donde se determino un aumento de 5 puntos para cada año, lo que permite programar para la vigencia 2021 una meta del 95%, con un cumplimiento adecuado en la medicion del indicador, la satisfacción de nuestros usuarios finales y la toma de decisiones.  </t>
  </si>
  <si>
    <t>Observaciones</t>
  </si>
  <si>
    <t xml:space="preserve">Indicador de eficacia en el cual se desea medir y gestionar la adecuada atención de los mantenimientos correctivos de equipos realizados en el año frente a las solicitudes realizadas por los Laboratorios y Grupos del INS. </t>
  </si>
  <si>
    <t>Datos del  Responsable del Indicador</t>
  </si>
  <si>
    <t>Nombre funcionario</t>
  </si>
  <si>
    <t>Mauren Liced López Pineda - Juliana Garnica Reyes</t>
  </si>
  <si>
    <t>Cargo</t>
  </si>
  <si>
    <t>Coordinadora - Referente SIG</t>
  </si>
  <si>
    <t>Grupo Equipos de Laboratorio y Producción</t>
  </si>
  <si>
    <t>Correo Electrónico</t>
  </si>
  <si>
    <t>mlopezp@ins.gov.co - jgarnica@ins.gov.co</t>
  </si>
  <si>
    <t>Teléfono</t>
  </si>
  <si>
    <t>Vo Bo Oficina Asesora de Planeación</t>
  </si>
  <si>
    <t xml:space="preserve"> Wilson Castro /Sebastián Villarreal </t>
  </si>
  <si>
    <t>Profesional Universitario/ Profesional Epecializado</t>
  </si>
  <si>
    <t>wcastro@ins.gov.co / svillarreal@ins.gov.co</t>
  </si>
  <si>
    <t>1621/ 1666</t>
  </si>
  <si>
    <t>Equipos de Laboratorio</t>
  </si>
  <si>
    <t>Operaciones de confirmación metrológica (OCM) requeridas de acuerdo con las frecuencias establecidas</t>
  </si>
  <si>
    <t xml:space="preserve">Los profesionales del Grupo de Equipos de Laboratorio y Producción gestionan las OCM  (mantenimiento preventivo, mantenimiento correctivo, calibraciones, calificaciones y verificaciones internas) para los equipos de laboratorio, producción, apoyo crítico e instrumentos de medición del INS, por esta razón se realiza medición y gestión de las operaciones de confirmación metrológica programadas y ejecutadas en los equipos que se encuentran en funcionamiento en los Laboratorios y Grupos, evaluando resultados e implementando actividades para el cumplimiento de las acciones a ejecutar como proceso de apoyo.   </t>
  </si>
  <si>
    <t>OCM ejecutadas</t>
  </si>
  <si>
    <t>OCM requeridas</t>
  </si>
  <si>
    <t>Actividades de operaciones de confirmación metrológica (OCM) desarrolladas de acuerdo con los recursos disponibles en el Grupo de Equipos de Laboratorio y Producción GELP, en algunos casos los servicios de OCMs se contratan con proveedor externo según aplique el alcance (ejemplo: mantenimiento preventivo, verificación, calibración o calificación) en otros casos (mantenimiento preventivo y verificación) directamente con personal, materiales y herramientas del GELP.</t>
  </si>
  <si>
    <r>
      <rPr>
        <u/>
        <sz val="10"/>
        <rFont val="Arial"/>
        <family val="2"/>
      </rPr>
      <t>(Operaciones de confirmación metrológica (OCM) ejecutadas)</t>
    </r>
    <r>
      <rPr>
        <sz val="10"/>
        <rFont val="Arial"/>
        <family val="2"/>
      </rPr>
      <t xml:space="preserve"> * 100 
(Operaciones de confirmación metrológica (OCM) requeridas)</t>
    </r>
  </si>
  <si>
    <t>Plan de Aseguramiento Metrológico (PAME) que maneja el Grupo Equipos de Laboratorio y Producción, a travès del FOR-A04.2070-002, el cual diariamente se actualiza y se tiene disponible en una carpeta compartida para consulta interna y con los Grupos y Laboratorios del INS.</t>
  </si>
  <si>
    <t>2020 
PAME</t>
  </si>
  <si>
    <t>Las operaciones de confirmación metrológica, hacen parte de la actividad principal del Grupo Equipos de Laboratorio y Producción, este indicador por recomendación de la Oficina de Control Interno del INS se modifica el indicador, el  cual se trabajo a través de una capacitación con los integrantes del Grupo, donde a partir del II semestre 2020, la meta queda en un 60% y el dato que se toma es el del total de equipos programados para cada trimestre y no el programado contractual, este indicador debe presentar un aumento (para cada año en 20 puntos), exigiendo al GELP que se programen y se ejecuten  las actividades, motivo por el cual para el 2021 la meta se estipula en un 80% de cumplimiento.</t>
  </si>
  <si>
    <t>Indicador de eficacia en el cual se desea medir y gestionar las operaciones de confirmación metrológica (mantenimiento preventivo, calibración, calificación, verificación intermedia y mantenimiento correctivo) realizados en el trimstre y con un acumulado al final del año, según programación y necesidades de los equipos que se encuentran instalados y disponibles en Grupos y Laboratorios del INS.</t>
  </si>
  <si>
    <t>Respuesta a solicitud de correctivos atendidos</t>
  </si>
  <si>
    <t>El Grupo Equipos de Laboratorio y Producción, a través del Service Manager atiende las solicitudes para realizar el mantenimiento correctivo a los equipos, con el fin de medir el tiempo de respuesta promedio de atención, se diseña el indicador que permite tomar decisiones referente a la persepción del Grupo ante los Laboratorios y Grupos como proceso de apoyo a los procesos misionales.</t>
  </si>
  <si>
    <t>Número de horas</t>
  </si>
  <si>
    <t>Reducción</t>
  </si>
  <si>
    <t>2020 - III trim</t>
  </si>
  <si>
    <t>22 horas</t>
  </si>
  <si>
    <t>2020 - IV trim</t>
  </si>
  <si>
    <t>45 horas</t>
  </si>
  <si>
    <t>Durante el I semetre de 2020, en capacitación realizada a los integrantes del GELP sobre manejo de indicadores, se determinó crear el indicador de tiempo de respuesta, puesto que a través del Service Manager Centro de Servicio GELP), se genera el dato de la solicitud realizada por los Grupos y Laboratorios del INS para la atención de las solicitudes de mantenimientos correctivos de los equipos, así mismo el Gestor de Mantenimiento del GELP, una vez atendida la solicitud, cierra el ticket generado, permitiendo tener un dato preciso del tiempo de respuesta, la meta de 54 horas surge del historico presentado durante el 2020, aunque este indicador se mide en el SIP a partir del II semestre 2020, se obtuvo una atención de 60 horas en promedio para el 2020 y como la intensión es ir reduciendo este tiempo se estimo que fuera en 6 horas cada año durnate el cuatrienio, asegurando la satisfacción de los usuarios, por esta razón la meta para 2021 se propone en 54 horas.</t>
  </si>
  <si>
    <t>volver</t>
  </si>
  <si>
    <t>Nivel de Satisfaccion frente a las actividades de bienestar</t>
  </si>
  <si>
    <t xml:space="preserve">La relacion del indicador de "Nivel de satisfacción frente a las actividades de bienestar" con el objetivo institucional (6) y el objetivo estrategico (10) se encuentra en el desarrollo, el reconocimiento, el bienestar y la motivación de los servidores públicos contribuyendo con el mejoramiento de la calidad de vida de los funcionarios del INS, a través de la formulación y desarrollo de programas que fomenten un ambiente de trabajo positivo que permita la gestión y la articulación de la entidad, esto en el marco del objetivo del MIPG relacionado con el fortalecimiento del liderazgo y el talento humano en las entidades públicas. Por tal motivo es importante establecer el grado de satisfacción de los funcionarios de la entidad frente a las actividades establecidas en el Programa de Bienestar. </t>
  </si>
  <si>
    <t>A_01 – Gestión Humana</t>
  </si>
  <si>
    <t>Producto</t>
  </si>
  <si>
    <t>Servidores Sastisfechos</t>
  </si>
  <si>
    <t>Servidores Participantes</t>
  </si>
  <si>
    <t>Variable 4</t>
  </si>
  <si>
    <t>Variable 5</t>
  </si>
  <si>
    <t>Variable 6</t>
  </si>
  <si>
    <t>En todos los eventos realizados del plan de bienestar al final del mismo se genera una encuesta de percepcion del evento la cual se envia a todos los funcionarios que participaron en el evento y con las encuestas que sean diligenciadas se realiza la tabulacion. Periodicamente se realiza el promedio de los resultados de los diferentes eventos realizados.</t>
  </si>
  <si>
    <t>(# servidores satisfechos / # servidores participantes) * 100</t>
  </si>
  <si>
    <t>Encuesta realizada en los diferentes eventos desde google drive</t>
  </si>
  <si>
    <t>Semestral</t>
  </si>
  <si>
    <t>Estas metas se encuentran definidas por el comportamiento historico que ha tenido este indicador desde el año 2018</t>
  </si>
  <si>
    <t>Johana Osorio / Ana Castillo</t>
  </si>
  <si>
    <t>Profesional Universitario / Referente Calidad</t>
  </si>
  <si>
    <t>Grupo Talento Humano</t>
  </si>
  <si>
    <t>josorio@ins.gov.co / acastilloa@ins.gov.co</t>
  </si>
  <si>
    <t>Gestión humana</t>
  </si>
  <si>
    <t>PROCESO
PLANEACIÓN INSTITUCIONAL</t>
  </si>
  <si>
    <t>PORCENTAJE PONDERADO DE CUMPLIMIENTO DE LA META ANUAL DE PRODUCCIÓN DE HEMODERIVADOS, ANTIVENENOS, MEDIOS DE CULTIVO Y ANIMALES DE LABORATORIO</t>
  </si>
  <si>
    <t>4) Adelantar la vigilancia y seguridad sanitaria en los temas de su competencia; la producción de insumos biológicos</t>
  </si>
  <si>
    <t>8) Obtener reconocimiento de la OMS, como centro colaborador en patología, producción de sueros, respuesta en emergencias de salud pública, diagnostico virológico y evaluación de plaguicidas para control entomológico de uso en salud pública.</t>
  </si>
  <si>
    <r>
      <t xml:space="preserve">Este indicador se definió, con el fin de obtener una evaluación clara de los procesos productivos de la Dirección, dentro de un enfoque de cumplimiento de los ordenado en el decreto 2774 de 2012,  </t>
    </r>
    <r>
      <rPr>
        <i/>
        <sz val="10"/>
        <color theme="5"/>
        <rFont val="Arial"/>
        <family val="2"/>
      </rPr>
      <t xml:space="preserve">«Por el cual se establece la estructura interna del Instituto Nacional de Salud (INS)», el propósito de la Dirección de Producción es adelantar acciones relativas a la investigación, desarrollo, producción, comercialización y provisión de bienes y servicios esenciales en salud pública, de conformidad con los parámetros definidos por el Ministerio de Salud y Protección Social, bien sea de manera directa o mediante la celebración de alianzas o asociaciones estratégicas. Con tal fundamento, la Dirección de Producción adelanta actualmente diversos procesos y actividades tales como: i) la producción de antivenenos, que atienden los accidentes ofídicos causados por animales venenosos, ii) la producción y suministro de animales de laboratorio, conforme a los lineamientos nacionales e internacionales y políticas institucionales en el cuidado y uso de animales de laboratorio, iii) la producción de aguas, soluciones y medios de cultivo líquidos, semisólidos y sólidos, para las diversas dependencias y entidades que lo soliciten...» </t>
    </r>
    <r>
      <rPr>
        <sz val="10"/>
        <color theme="5"/>
        <rFont val="Arial"/>
        <family val="2"/>
      </rPr>
      <t xml:space="preserve">
Sus resultados permiten realizar el seguimiento al avance ponderado logrado en un periodo de tiempo determinado respecto de las metas de producción de hemoderivados, antivenenos, medios de cultivo y animales de laboratorio establecidas para una anualidad, igualmente ponderadas, de acuerdo con la programación establecida en el Plan de acción de la Dirección.</t>
    </r>
  </si>
  <si>
    <t>R_04 – Producción</t>
  </si>
  <si>
    <t>DIRECCIÓN DE PRODUCCIÓN</t>
  </si>
  <si>
    <t>CPMPV: Cumplimiento Ponderado de Meta de Producción de la Vigencia</t>
  </si>
  <si>
    <r>
      <t xml:space="preserve">%CPAL: % de Cumplimiento de Meta de Producción de </t>
    </r>
    <r>
      <rPr>
        <u/>
        <sz val="10"/>
        <color theme="1"/>
        <rFont val="Arial"/>
        <family val="2"/>
      </rPr>
      <t>Animales de Laboratorio</t>
    </r>
    <r>
      <rPr>
        <sz val="10"/>
        <color theme="1"/>
        <rFont val="Arial"/>
        <family val="2"/>
      </rPr>
      <t xml:space="preserve"> en un periodo determinado</t>
    </r>
  </si>
  <si>
    <r>
      <t xml:space="preserve">%CPMPH: % de Cumplimiento de Meta de </t>
    </r>
    <r>
      <rPr>
        <u/>
        <sz val="10"/>
        <color theme="1"/>
        <rFont val="Arial"/>
        <family val="2"/>
      </rPr>
      <t>Producción de Hemoderivados</t>
    </r>
    <r>
      <rPr>
        <sz val="10"/>
        <color theme="1"/>
        <rFont val="Arial"/>
        <family val="2"/>
      </rPr>
      <t xml:space="preserve"> en un periodo determinado</t>
    </r>
  </si>
  <si>
    <r>
      <t xml:space="preserve">%CPMPA: % de Cumplimiento de Meta de </t>
    </r>
    <r>
      <rPr>
        <u/>
        <sz val="10"/>
        <color theme="1"/>
        <rFont val="Arial"/>
        <family val="2"/>
      </rPr>
      <t>Producción de Antivenenos</t>
    </r>
    <r>
      <rPr>
        <sz val="10"/>
        <color theme="1"/>
        <rFont val="Arial"/>
        <family val="2"/>
      </rPr>
      <t xml:space="preserve"> en un periodo determinado</t>
    </r>
  </si>
  <si>
    <r>
      <t xml:space="preserve">%CPMPMC: % de Cumplimiento de Meta de </t>
    </r>
    <r>
      <rPr>
        <u/>
        <sz val="10"/>
        <color theme="1"/>
        <rFont val="Arial"/>
        <family val="2"/>
      </rPr>
      <t>Producción de Medios de Cultivo</t>
    </r>
    <r>
      <rPr>
        <sz val="10"/>
        <color theme="1"/>
        <rFont val="Arial"/>
        <family val="2"/>
      </rPr>
      <t xml:space="preserve"> en un periodo determinado</t>
    </r>
  </si>
  <si>
    <t>%FP: % de Factor Ponderador según el tipo de producto
%FPAL-Animales Lab
%FPH-Hemoderivados
%FPMC-Medios cultivo
%FPA-Antivenenos</t>
  </si>
  <si>
    <t xml:space="preserve">Este indicador mide los resultados de producción de cuatro elementos a saber: i) Animales de laboratorio, ii) Hemoderivados, iii) Medios de cultivo y iv) Antivenenos.
Inicialmente, para definir una meta global se estableció que esta correspondería a la sumatoria de las metas de producción individual, las cuales al ser sumadas constituirían el 100% de la meta consolidada de igual manera, se estableció que el peso porcentual aportado por cada tipo de elemento sería el factor ponderador. 
Para la actual vigencia el detalle es el siguiente:
1. Meta de producción de animales de laboratorio en una vigencia determinada: 23%
2. Meta de producción de hemoderivados en una vigencia determinada: 1%  
3. Meta de producción de medios de cultivo en una vigencia determinada: 7% 
4. Meta de producción de antivenenos en una vigencia determinada: 69%
Sin embargo, dicho factor ponderador deberá ser recalculado cada año, para garantizar que la formula efectúa una medición precisa de los avances.
El cumplimiento de cada tarea mensualmente permite obtener un valor de avance, el cual debe ser ponderado por el porcentaje de participación del producto y así se obtiene el valor ponderado individual; la sumatoria de dichos avances ponderados en el trimestre es la que permite realizar la evaluación del cumplimiento o no de la meta establecida. La sumatoria acumulada al final del año determina el resultado final acumulado.
</t>
  </si>
  <si>
    <t>CPMPV=(%CPAL*%FP AL)+(%CMPH*%FPH)+(%CMPMC*%FPMC)+(%CMPA*%FPA)</t>
  </si>
  <si>
    <t>Matriz Mensual de Seguimiento de Indicadores de la Dirección de Producción.
Registro mensual de la producción de Animales de Laboratorio en una vigencia determinada (Bioterio)
Registro mensual de la producción de hemoderivados en una vigencia determinada (Hacienda Galindo y Serpentario)
Registro mensual de la producción de medios de cultivo en una vigencia determinada (Laboratorio Medios Cultivo)
Registro mensual de la producción de antivenenos en una vigencia determinada (Planta de Sueros)</t>
  </si>
  <si>
    <t>5 dias hábiles</t>
  </si>
  <si>
    <t>12/01/2021-
Matriz Mensual de Seguimiento de Indicadores de la Dirección de Producción. (Diciembre 2020)</t>
  </si>
  <si>
    <t>&gt;6.57%</t>
  </si>
  <si>
    <t>&gt;14.7%</t>
  </si>
  <si>
    <t>&gt;68.93%</t>
  </si>
  <si>
    <t>&gt;100%</t>
  </si>
  <si>
    <t>∑ trimestral de los pesos porcentuales ponderados de cada una de las cuatro (4) variables definidas. La sumatoria de los pesos porcentuales trimestrales genera un acumulado del 100%.</t>
  </si>
  <si>
    <t>ROSBERT GERMÁN RAMÍREZ VARGAS</t>
  </si>
  <si>
    <t>PROFESIONAL ESPECIALIZADO</t>
  </si>
  <si>
    <t>rramirez@ins.gov.co</t>
  </si>
  <si>
    <t>Ext 1385</t>
  </si>
  <si>
    <t>Porcentaje ponderado de cumplimiento de la meta anual de producción de hemoderivados, antivenenos, medios de cultivo y animales de laboratorio</t>
  </si>
  <si>
    <t>Producción</t>
  </si>
  <si>
    <t>PORCENTAJE DE CUMPLIMIENTO DE LA META ANUAL DE COMERCIALIZACIÓN DE VIALES DE ANTIVENENO</t>
  </si>
  <si>
    <r>
      <t xml:space="preserve">El indicador permite realizar el seguimiento al avance trimestral definido para la actividad de mercadeo y comercialización de los viales de antiveneno.
La importancia del accidente ofídico para el sistema de vigilancia en salud pública es alta porque las características socioculturales y demográficas de nuestro país hacen que la susceptibilidad de la población aumente, tanto en la presentación de eventos mórbidos como en las mortalidades, las cuales, pueden ser evitables con la instauración de tratamiento oportuno y eficaz; es así, que el proceso de producción como componente misional del INS y en cumplimiento de lo establecido en el decreto 386 de 2018, que en su artículo 20, ordena: </t>
    </r>
    <r>
      <rPr>
        <i/>
        <sz val="10"/>
        <color theme="5"/>
        <rFont val="Arial"/>
        <family val="2"/>
      </rPr>
      <t>«…Provisión de antivenenos. Las Entidades Administradoras de Planes de Beneficios - EAPB deben garantizar que los prestadores de servicios de salud que conforman su red, mantengan la disponibilidad y permitan la provisión oportuna de los antivenenos para la atención de los accidentes ofídicos en todo el territorio nacional, y en el caso de que dichos medicamentos no estén cubiertos por el Plan de Beneficios de Salud con cargo a la Unidad de Pago por Capitación -UPC, las entidades departamentales y distritales de salud deben a su vez, asegurar su disponibilidad, provisión y distribución…»</t>
    </r>
    <r>
      <rPr>
        <sz val="10"/>
        <color theme="5"/>
        <rFont val="Arial"/>
        <family val="2"/>
      </rPr>
      <t xml:space="preserve"> debe asegurar la disponibilidad de los sueros hiperinmunes como medicamentos esenciales para atender los eventos de salud pública establecidos como enfermedades desatendidas en los lineamientos de la OMS.</t>
    </r>
  </si>
  <si>
    <t>CMAC: Cumplimiento Meta Anual Comercialización</t>
  </si>
  <si>
    <t>% AVANCE 1ER TRIMESTRE MAC</t>
  </si>
  <si>
    <t>% AVANCE 2DO TRIMESTRE MAC</t>
  </si>
  <si>
    <t>% AVANCE 3ER TRIMESTRE MAC</t>
  </si>
  <si>
    <t>% AVANCE 4TO TRIMESTRE MAC</t>
  </si>
  <si>
    <t>La Dirección de Producción de acuerdo con los resultados del informe de evento «ACCIDENTE OFÍDICO..», establece una meta anual de producción y de ventas, que le permita atender los accidentes ofídicos que se puedan presentar en la siguiente vigencia. 
Para este indicador la meta anual de ventas equivale al 100% de la cantidad definida que se debe comercializar. Mensualmente se recaba la información de las ventas de antivenenos (SAP y AMP) y se determina su peso porcentual respecto de la meta anual. Estos avances mensuales se consolidad en un avance trimestral, que permita efectuar la evaluación acumulada para cada trimestre. La sumatoria acumulada de los logros trimestrales  al final del año determina el resultado final acumulado de la Meta Anual de Comercialización.</t>
  </si>
  <si>
    <t>CMAC=(% AVANCE 1ER TRIMESTRE MAC)+(% AVANCE 2DO TRIMESTRE MAC)+(% AVANCE 3ER TRIMESTRE MAC)+(% AVANCE 4TO TRIMESTRE MAC)</t>
  </si>
  <si>
    <t>Matriz Mensual de Seguimiento de Indicadores de la Dirección de Producción.
Informe Mensual de Ventas y Facturación
Informe Trimestral de Comercialización y Ventas</t>
  </si>
  <si>
    <t>&gt;18.46%</t>
  </si>
  <si>
    <t>&gt;43.98%</t>
  </si>
  <si>
    <t>&gt;69.48</t>
  </si>
  <si>
    <t>&gt;95%</t>
  </si>
  <si>
    <t>Porcentaje de cumplimiento de la meta anual de comercialización de viales de antiveneno</t>
  </si>
  <si>
    <t>PORCENTAJE DE CUMPLIMIENTO DEL PROGRAMA DE ASEGURAMIENTO DE LA CALIDAD DE LA DIRECCIÓN DE PRODUCCIÓN</t>
  </si>
  <si>
    <t>El indicador permite realizar el seguimiento al avance trimestral definido para el programa de Aseguramiento de la Calidad, de acuerdo con su programación en el Plan de Acción de una determinada vigencia.
El programa de Aseguramiento de la Calidad hace parte de los requisito estipulados por la BPM - Buenas Practicas de Manufactura, para mantener el Registro Sanitario de los Productos; por lo tanto, este indicador es la manera de visualizar y medir claramente que los procesos de calidad de las BPM se estan realizando adecuadamente. 
La certificación en BPM es el paso inicial y fundamental para que el INS pueda obtener el reconocimiento por parte de la OMS como laboratorio productor de antivenenos.</t>
  </si>
  <si>
    <t>CPAC: Cumplimiento Programa Aseguramiento de la Calidad</t>
  </si>
  <si>
    <t>% AVANCE 1ER TRIMESTRE PAC</t>
  </si>
  <si>
    <t>% AVANCE 2DO TRIMESTRE PAC</t>
  </si>
  <si>
    <t>% AVANCE 3ER TRIMESTRE PAC</t>
  </si>
  <si>
    <t>% AVANCE 4TO TRIMESTRE PAC</t>
  </si>
  <si>
    <t>Cada una de las 9 tareas definidas dentro del Plan de Acción del programa de Aseguramiento de la Calidad tienen un peso porcentual definido cuya sumatoria equivale a un 100%; la gestión mensual de dichas actividades tiene un peso porcentual asignado que al ser sumadas en su conjunto entregan un avance mensual consolidado (datos que se consolidad en la ficha mensual de indicadores de la DP); a su vez, la sumatoria trimestral de los avances mensuales consolidados es la que permite realizar la evaluación del cumplimiento o no de la meta establecida para el trimestre respectivo. 
Por último, La sumatoria acumulada de cada uno de los trimestres al final del año determina el resultado final acumulado del programa de aseguramiento de la Calidad.</t>
  </si>
  <si>
    <t>CPAC=(% AVANCE 1ER TRIMESTRE PAC)+(% AVANCE 2DO TRIMESTRE PAC)+(% AVANCE 3ER TRIMESTRE PAC)+(% AVANCE 4TO TRIMESTRE PAC)</t>
  </si>
  <si>
    <t>Matriz Mensual de Seguimiento de Indicadores de la Dirección de Produccion.
Informe Trimestral de Avance en el cumplimiento del Programa de Aseguramiento de la Calidad definido para una vigencia determinada</t>
  </si>
  <si>
    <t>&gt;18.08%</t>
  </si>
  <si>
    <t>&gt;50.02%</t>
  </si>
  <si>
    <t>&gt;68.12%</t>
  </si>
  <si>
    <t>Mensualmente se obtiene el resultado del Programa de Aseguramiento de la Calidad, dichos avances mensuales se consolidad en un resultado trimestral. La sumatoria acumulada de cada uno de los trimestres al final del año determina el resultado final acumulado del programa de aseguramiento de la Calidad.</t>
  </si>
  <si>
    <t>Este indicador está alineado en su totalidad con las tareas y avances definidos en el Plan de Acción de la actividad POA 600211 - Implementar el Programa de Aseguramiento y Control de Calidad para materias primas, producto en proceso, producto terminado e insumos de la Dirección de Producción OEP_111211</t>
  </si>
  <si>
    <t>Porcentaje de cumplimiento del programa de aseguramiento de la calidad de la dirección de producción</t>
  </si>
  <si>
    <t>PAC GESTIONADO Y PAGADO</t>
  </si>
  <si>
    <t>El indicador contribuye al logro del Objetivo si se toma en cuenta que se trata de un Instrumento administrativo, mediante el cual se hace construcción y seguimiento a las necesidades de recursos del PAC de la entidad; este es un elemento que contribuye a la mejora y uso racional de los recursos.</t>
  </si>
  <si>
    <t>A_09 – Gestión Financiera</t>
  </si>
  <si>
    <t>Monto de Pac ejecutado sin aplazamientos</t>
  </si>
  <si>
    <t>Monto de Pac asignado</t>
  </si>
  <si>
    <t>Variable 3</t>
  </si>
  <si>
    <t>Se solicita el PAC mensual de acuerdo a las necesidades reales del INS,  información suministrada por la dependencias (gastos de personal, generales, impuestos e inversion) . Posteriormente para la medicIón se tiene en cuenta lo que solicito al MHCP frente a las obligaciones tramitadas y pagadas,  y lo que no se paga corresponde al INPANUT que es Indicador de PAC No utilizado</t>
  </si>
  <si>
    <t xml:space="preserve">(Monto de PAC ejecutado sin aplazamientos/Monto de pac asignado) *100 </t>
  </si>
  <si>
    <t>Necesidades reales del INS FOR-A09.2025-014 Necesidades de PAC  y el SIIF (obligaciones y ordenes de pago)</t>
  </si>
  <si>
    <t>Mensual</t>
  </si>
  <si>
    <t xml:space="preserve">Diciembre 2020 y Fuente:Formato FOR-A09.2025-014 Necesidades de PAC y SIIF </t>
  </si>
  <si>
    <t>94.9</t>
  </si>
  <si>
    <t>La Meta del Indicador se determina de acuerdo al comportamiento histórico del mismo, pero debido a que el resultado depende de la informacion suministrada por las algunas dependencias del INS no es controlable dentro del Grupo Financiero. Es importante resaltar que con el análisis lo que se busca es solicitar el PAC basado en necesidades reales debido a que el Ministerio de Hacienda y Credito Publico puede castigar a la entidad por un INPANUT (Indicador de Pac No utilizado) muy alto. El comportamiento Histórico del Indicador es la base para la determinación de la meta; es así como en periodos con registros por debajo de 94%, la entidad ha sido castigada teniendo que asumir acciones de mejora; y en registros superiores la entidad no ha tenido disficultades; al tratarse de un indicador mensual no se pueden calcular promedios de la meta, sino mantener la eficiencia en el manejo del PAC; por lo que la meta planteada corresponde a una medición óptima basada en la eficiencia de su cálculo</t>
  </si>
  <si>
    <t>Es un Indicador con Medición Mensual</t>
  </si>
  <si>
    <t>LUZ STELLA PRADILLA NOREÑA</t>
  </si>
  <si>
    <t>COORDINADORA FINANCIERA</t>
  </si>
  <si>
    <t>GRUPO GESTION FINANCIERA</t>
  </si>
  <si>
    <t>lpradilla@ins.gov.co</t>
  </si>
  <si>
    <t>PAC Gestionado y pagado</t>
  </si>
  <si>
    <t>Gestión financiera</t>
  </si>
  <si>
    <t>Satisfacción frente al servicio de soporte técnico de Infraestructura</t>
  </si>
  <si>
    <t>La Oficina de TIC presta sus servicios a los usuarios internos de todas las dependencias del INS, en la medida en que se les preste un buen servicio en relación con el soporte de infraestructura, contribuimos en el cumplimiento de las funciones de las diferentes áreas y de la misión de la entidad, lo cual se verá reflejado en los indicadores de MIPG</t>
  </si>
  <si>
    <t>D_04 – Tecnologías de Información y Comunicación</t>
  </si>
  <si>
    <t>OFICINA DE TECNOLOGÍAS DE INFORMACIÓN Y COMUNICACIONES</t>
  </si>
  <si>
    <t>Impacto</t>
  </si>
  <si>
    <t>Encuestas con nivel de satisfacción &gt;2</t>
  </si>
  <si>
    <t>Encuestas respondidas</t>
  </si>
  <si>
    <t xml:space="preserve">Este indifcador se mide a través de las encuestas de satisfacción que se le envían a cada uno de los usuarios que solicita un servicio de soporte técnico de infraestrucutura. La encuesta se envía cuando el servicio de soporte ha sido atendido
La encuesta contiene la siguiente pregunta: Según su percepción el servicio recibido por parte de nuestros funcionarios fue? 
El servicio se puede calificar de 1 a 5 donde 1 es malo y 5 es excelente. </t>
  </si>
  <si>
    <t>Número de encuestas con nivel de satisfacción &gt;2 / Número de encuestas respondidas *100</t>
  </si>
  <si>
    <t>Base de datos encuestas de satisfacción TIC</t>
  </si>
  <si>
    <t>Indicadores 2020</t>
  </si>
  <si>
    <t>&lt;96</t>
  </si>
  <si>
    <t>&gt;96</t>
  </si>
  <si>
    <t>Las metas están basadas en los resultados mas bajos del año anterior, para el presente año se incrementaron las metas.</t>
  </si>
  <si>
    <t>Elizabeth López López</t>
  </si>
  <si>
    <t>Profesional Especializado</t>
  </si>
  <si>
    <t>Oficina de Tecnologias de Información y Comunicaciones</t>
  </si>
  <si>
    <t>elopez@ins.gov.co</t>
  </si>
  <si>
    <t>2207700 ext 1532</t>
  </si>
  <si>
    <t>Satisfacción frente al servicio de soporte técnico de sistemas de información</t>
  </si>
  <si>
    <t>La Oficina de TIC presta sus servicios a los usuarios internos de todas las dependencias del INS, en la medida en que se les preste un buen servicio en relación con el soporte técnico de los sistemas de información, contribuimos en el cumplimiento de las funciones de las diferentes áreas y de la misión de la entidad, lo cual se verá reflejado en los indicadores de MIPG</t>
  </si>
  <si>
    <t xml:space="preserve">Este indifcador se mide a través de las encuestas de satisfacción que se le envían a cada uno de los usuarios que solicita un servicio de soporte técnico de sistemas de información. La encuesta se envía cuando el servicio de soporte ha sido atendido.
La encuesta contiene la siguiente pregunta: Según su percepción el servicio recibido por parte de nuestros funcionarios fue? 
El servicio se puede calificar de 1 a 5 donde 1 es malo y 5 es excelente. </t>
  </si>
  <si>
    <t>Las metas están basadas en los resultados del año anterior, para el presente año se incrementaron las metas</t>
  </si>
  <si>
    <t>Tecnologías de Información y Comunicación</t>
  </si>
  <si>
    <t>Contratos liquidados y/o cerrados en el término legal</t>
  </si>
  <si>
    <t>Aporta a la pólitica "Transparencia, acceso a la información pública y lucha contra la corrupción" del Modelo Integrado de Planeación y Gestión (MIPG),  cumpliendo con el trámite legal de la contratación pública en su fase post contractual.</t>
  </si>
  <si>
    <t>A_02 – Adquisición de Bienes y Servicios</t>
  </si>
  <si>
    <t>Con liq: No. Contratos liquidados o cerrados en vigencias 2012 a 2020
SECOP II</t>
  </si>
  <si>
    <t>Tot liq: Total de contratos liquidables en vigencias 2012 a 2020
SECOP II</t>
  </si>
  <si>
    <t>Se toman los contratos que se encuentren terminados, ejecutados, en liquidación, en revisión, revisados, en cierre, liquidados y cerrados de la base de Consolidado de liquidaciones de las vigencias 2012 a 2020,  y se suma el total de cada vigencia, dando como resultado el total de los contratos liquidables( esto corresponde al denominador). De ese total de contratos liquidables, se toman los contratos que ya están liquidados o cerrados de las vigencias 2012 a 2020 (esto corresponde al numerador). Finalmente se divide el numerador por el denominador y se multiplica por 100.</t>
  </si>
  <si>
    <t>(Número de contratos liquidados y/o cerrados en vigencias 2012 a 2020/Total de contratos liquidables en vigencias 2012 a 2020)*100</t>
  </si>
  <si>
    <t>SECOP II- Base de Consolidado liquidaciones</t>
  </si>
  <si>
    <t>31/12/2020
SIP-Base de consolidado liquidaciones</t>
  </si>
  <si>
    <t>Se realizó un diagnóstico por vigencia de los contratos que se encuentran pendientes de revisión, revisados, en revisión, en proceso de liquidación y/o cierre, estableciendo un porcentaje estimado de cierres para el año 2016 de 60%, año 2017 de 85%,  año 2018 de 80%, año 2019 de 50% y año 2020 de 30%, igualmente para liquidaciones con porcentajes para el año 2016 de 95%, año 2017 de  80%, año 2018 de 85%, año 2019 de 70% y año 2020 de 70%. Se realizó un promedio del histórico de liquidaciones por vigencia desde el años 2016, se realizó un análisis de tendencias y se tuvo en cuenta el número de liquidaciones y cierres realizadas en la vigencia 2020 por persona y se realizó la proyección de la meta de 2021 con 5 personas que se encargarán de los cierres y liquidaciones así: una persona con dedicación exclusiva, 3 personas con dedicación parcial y otra persona con dedicación exclusiva pendiente por contratar.</t>
  </si>
  <si>
    <t>La liquidación o cierre de los contratos también depende de la gestión que realicen los supervisores de los contratos, el correcto diligenciamiento de los formatos y el cargue de los soportes de ejecución en la plataforma del SECOP II.
La línea base corresponde al porcentaje de contratos liquidados correspondiente a las vigencias 2012 a 2018.</t>
  </si>
  <si>
    <t>Julio Julián Cárdenas Molina</t>
  </si>
  <si>
    <t>Profesional Universitario</t>
  </si>
  <si>
    <t>Secretaría General - Grupo de Gestión Contractual</t>
  </si>
  <si>
    <t>jcardenasm@ins.gov.co</t>
  </si>
  <si>
    <t>Procesos contractuales gestionados dentro de los tiempos establecidos por el proceso.</t>
  </si>
  <si>
    <t>Aporta a la pólitica " Gestión Presupuestal y Eficiencia del Gasto Público" y a la dimensión "gestión con valores para el resultado" del Modelo Integrado de Planeación y Gestión (MIPG), dado que el proceso de adquisición de bienes y servicios se debe realizar de manera eficiente y ágil, con el fin de evitar retrasos a la ejecución presupuestal.</t>
  </si>
  <si>
    <t>Proc. Dir. CPS: No. Procesos de Contratación Directa Prestación de servicios personas naturales con tiempos de gestión menores o iguales a 20 días hábiles
SECOP II</t>
  </si>
  <si>
    <t>Proc. Dir. Otros: No. Procesos de Contratación Directa diferentes a prestación de servicios personas naturales con tiempos de gestión menores o iguales a 30 días hábiles.
SECOP II</t>
  </si>
  <si>
    <t>Proc. LP: No. Procesos de Licitación Pública con tiempos de gestión menores o iguales a 90 días hábiles
SECOP II</t>
  </si>
  <si>
    <t>Proc. CMA: No. Procesos de Concurso de Méritos Abierto con tiempos de gestión menores o iguales a 60 días hábiles
SECOP II</t>
  </si>
  <si>
    <t>Proc. SA: No. Procesos de Selección Abreviada con tiempos de gestión menores o iguales a 70 días hábiles
SECOP II</t>
  </si>
  <si>
    <t>Proc. MC: No. Procesos de Mínima Cuantía con tiempos de gestión menores o iguales a 45 días hábiles
SECOP II</t>
  </si>
  <si>
    <t>Proc. Fir: No. Procesos de contratación  firmados en el trimestre</t>
  </si>
  <si>
    <t>Para hallar el tiempo de gestión en días de cada proceso contractual, se toma de la base de legalización la fecha de firma de cada contrato y se le resta la fecha de radicación del proceso contractual que se toma de la base de radicación. Los datos anteriores se incluyen en los procesos programados en el plan anual de adquisiciones. El total de procesos firmados en cada trimestre corresponderá al denominador. Posteriormente, de estos procesos firmados se filtra por modalidad de contratación y se toman los procesos que tengan tiempos menores o iguales a 20 días hábiles para la modalidad de contratación directa prestación de servicios personas naturales, los procesos que tengan tiempos menores o iguales a 30 días hábiles para la modalidad de contratación directa diferentes a prestación de servicios personas naturales, los procesos que tengan tiempos menores o iguales a 90 días hábiles para la modalidad de licitación pública, los procesos que tengan tiempos menores o iguales a 60 días hábiles para la modalidad de Concurso de Méritos, los procesos que tengan tiempos menores o iguales a 70 días hábiles para la modalidad de selección abreviada, los procesos que tengan tiempos menores o iguales a 45 días hábiles para la modalidad de mínima cuantía. Luego se suman los datos de cada modalidad, y el resultado correspondería al numerador. Finalmente se divide el numerador por el denominador y se multiplica por 100.</t>
  </si>
  <si>
    <t>[(No. Procesos de Contratación Directa Prestación de servicios personas naturales con tiempos de gestión menores o iguales a 20 días hábiles+ No. Procesos de Contratación Directa diferentes a prestación de servicios personas naturales con tiempos de gestión menores o iguales a 30 días hábiles+Procesos de Licitación Pública con tiempos de gestión menores o iguales a 90 días hábiles+No. Procesos de Concurso de Méritos Abierto con tiempos de gestión menores o iguales a 60 días hábiles+No. Procesos de Selección Abreviada con tiempos de gestión menores o iguales a 70 días hábiles+No. Procesos de Mínima Cuantía con tiempos de gestión menores o iguales a 45 días hábiles)/ Numero de procesos de contratación firmados en el trimestre]*100</t>
  </si>
  <si>
    <t>SECOP II- Base de Radicación- Base de legalización- Plan Anual de Adquisiciones</t>
  </si>
  <si>
    <t>Stock</t>
  </si>
  <si>
    <t>31/12/2020
Bases de radicación y legalización de contratos</t>
  </si>
  <si>
    <t>Se tomó una muestra de 204 procesos contractuales de la vigencia 2020 correspondiente al 31,43% del total de procesos y se calculó un promedio de tiempos de gestión por modalidad, además se tuvieron en cuenta los tiempos estimados establecidos en la normatividad vigente.</t>
  </si>
  <si>
    <t>Para establecer los días hábiles de gestión se debe realizar la siguiente formulación en la celda excel =(DIAS.LAB(Celda fecha de radicación;Celda fecha de firma;días festivos del año)-1).
Los tiempos para los procesos de contratación con vigencias futuras correspondientes a la modalidad de prestación de servicios de personas naturales, se medirán desde la fecha de envío de la primera observación realizada por el profesional del Grupo de Gestión Contractual hasta la fecha de firma del contrato, esto debido a que estos procesos son radicados de manera masiva y con tiempo de anticipación por las áreas técnicas y se van asignando a los profesionales dependiendo del volúmen de trámites de cada uno. 
Los procesos de Contratación Directa diferentes a prestación de servicios personas naturales corresponden a causales de Ciencia y tecnología, Exclusividad, Urgencia Manifiesta y Arrendamiento.
La línea base se estableció con una muestra de 204 procesos de la vigencia 2020 correspondiente al 31,43% del total de procesos.</t>
  </si>
  <si>
    <t>Adquisión de bienes y servicios</t>
  </si>
  <si>
    <t>Eficiencia en la administración documental por parte de los procesos</t>
  </si>
  <si>
    <t>D_02 – Gestión de Calidad</t>
  </si>
  <si>
    <t>OFICINA ASESORA DE PLANEACIÓN</t>
  </si>
  <si>
    <t>Solicitudes recibidas para administración documental</t>
  </si>
  <si>
    <t>Semanalmente se reciben documentos para revision por parte de los procesos, los cuales deben cumplir con los criterios dispuestos en los procedimientos trasversales, cuando se identifica incumplimiento en alguno de ellos, se hace necesario realizar las respectivas observaciones al proceso solicitante y requerir los ajustes a fin de asegurar que los documentos publicadso se encuantran conformes a los requisistos del sistema, las devoluciones y documentos conformes  son cuantificados, ya que el objetivo principal es reducir el numero de devoluciones  de documentos por no encontrarse conformes a los lineamientos.</t>
  </si>
  <si>
    <t>Total de solicitudes efectivas/Total de solicitudes recibidas para administracion</t>
  </si>
  <si>
    <t>FOR-D02.0000-004 Solicitud al SIG -Radicadas en la OAP con los respectivos documentosl   Y Observaciones realizadas a los documentos recibidos por parte de los procesos</t>
  </si>
  <si>
    <t>ANA M RODRIGUEZ</t>
  </si>
  <si>
    <t>PROFESIONAL CONTRATISTA</t>
  </si>
  <si>
    <t>OAP - GESTION DE CALIDAD</t>
  </si>
  <si>
    <t>arodriguez@ins.gov.co</t>
  </si>
  <si>
    <t>Programa de Gestión Documental socializado a las dependencias del INS.</t>
  </si>
  <si>
    <t xml:space="preserve">Sensibilización y afianzamiento de conocimientos en el manejo e interpretación del proceso de Gestión Documental, que contribuya al mejoramiento en el manejo administrativo, tecnológico y la transformación digital de los documentos que representan la memoria historica del INS, en el marco de la Política de Transparencia, Acceso a la Información y lucha contra la Corrupción.
</t>
  </si>
  <si>
    <t>A_03 – Gestión Documental</t>
  </si>
  <si>
    <t>Reuniones virtuales realizadas</t>
  </si>
  <si>
    <t>Variable 2</t>
  </si>
  <si>
    <t>Realización de reuniones virtuales programadas semestralmente de acuerdo con el plan de acción 2021, para presentar el Programa de Gestión Documental - PGD a la Dirección General, Oficinas Asesoras, Secretaria General, Direcciones y Observatorio Nacional de Salud, evidenciadas con el respectivo Soporte de Actividades y lista de asistencia virtual.</t>
  </si>
  <si>
    <t>Sumatoria Número de reuniones realizadas</t>
  </si>
  <si>
    <t>Programa de Gestión Documental / Herramienta instructivo para elaborar fichas técnicas de indicadores Departamento Nacional de Planeación - DNP</t>
  </si>
  <si>
    <t>Número</t>
  </si>
  <si>
    <t>Acumulado</t>
  </si>
  <si>
    <t xml:space="preserve">Se pasó de 37 socializaciones del año 2020 a 7 socializaciones para 2021, por cambio de tematica, el año anterior se socializó tablas de retención documental - TRD y el tema para 2021 es Programa de Gestión Documental - PGD. </t>
  </si>
  <si>
    <t>Juan Carlos Bocanegra Moreno</t>
  </si>
  <si>
    <t>Coordinador Grupo de Gestión Documental</t>
  </si>
  <si>
    <t>Gestión Documental</t>
  </si>
  <si>
    <t>jbocanegra@ins.gov.co</t>
  </si>
  <si>
    <t>Gestión documental</t>
  </si>
  <si>
    <t>Requerimientos de mantenimiento solucionados en las sedes de la entidad</t>
  </si>
  <si>
    <t>Este indicador aporta con sus resultados al ofrecer unas condiciones de infraestructura que responde a las necesidades de las dependencias. Sin unas buenas condiciones de conservación de la infraestructura existente en las sedes, no se podrían desarrollar las actividades misionales y administrativas en la entidad y no se podrían lograr el obetivo estratégico 10.
La solución de los requerimientos de mantenimiento en las sedes de la entidad permite ofrecer condiciones de uso de las instalaciones del INS con comodidad y seguridad para propios y visitantes y contribuye al normal desarrollo de las actividades de los procesos de apoyo y misionales.</t>
  </si>
  <si>
    <t>A_10 Recursos Físicos</t>
  </si>
  <si>
    <r>
      <t xml:space="preserve">Número de requerimeintos de mantenimiento en las sedes de la entidad </t>
    </r>
    <r>
      <rPr>
        <b/>
        <sz val="10"/>
        <color theme="1"/>
        <rFont val="Arial"/>
        <family val="2"/>
      </rPr>
      <t>solucionados</t>
    </r>
    <r>
      <rPr>
        <sz val="10"/>
        <color theme="1"/>
        <rFont val="Arial"/>
        <family val="2"/>
      </rPr>
      <t xml:space="preserve"> en el período trimestral </t>
    </r>
  </si>
  <si>
    <r>
      <t xml:space="preserve">Número total requerimientos de mantenimiento en las sedes de la entidad </t>
    </r>
    <r>
      <rPr>
        <b/>
        <sz val="10"/>
        <color theme="1"/>
        <rFont val="Arial"/>
        <family val="2"/>
      </rPr>
      <t>registrados</t>
    </r>
    <r>
      <rPr>
        <sz val="10"/>
        <color theme="1"/>
        <rFont val="Arial"/>
        <family val="2"/>
      </rPr>
      <t xml:space="preserve"> en el aplicativo intranet en el periodo trimestral</t>
    </r>
  </si>
  <si>
    <t>El equipo de mantenimiento del proceso recursos físicos suministra la información para el cálculo del indicador, tomada del aplicativo dispuesto en la Intranet para los requerimientos de mantenimiento en las sedes de la entidad (Service Manager). 
En el aplicativo se identifica el número de requerimentos recibidos en el período trimestral a reportar y el número de requerimientos solucionados en el mismo período, información que se entregan como soporte del cálculo del  indicador.
El indicador corresponde al valor porcentual de la relación de las dos variables referidas así: 
Número de requerimeintos de mantenimiento en las sedes de la entidad solucionados en el período trimestral / Número total requerimientos de mantenimiento en las sedes de la entidad registrados en el aplicativo intranet en el periodo trimestral) = %</t>
  </si>
  <si>
    <t>Número de requerimeintos de mantenimiento en las sedes de la entidad solucionados en el período trimestral / Número total requerimientos de mantenimiento en las sedes de la entidad registrados en el aplicativo intranet en el periodo trimestral)= %</t>
  </si>
  <si>
    <t>Fuente: Aplicativo Intranet (Service Manager) y evidencias suministradas por el equipo de trabajo de mantenimiento del GGA</t>
  </si>
  <si>
    <t>Porcentual (%)</t>
  </si>
  <si>
    <t>Fuente: Indicadores GGA
Fecha: Diciembre 2020</t>
  </si>
  <si>
    <t>Menor a 80%</t>
  </si>
  <si>
    <t>Mayor o igual a 80% y menor o igual a 90%</t>
  </si>
  <si>
    <t>Mayor a 90%</t>
  </si>
  <si>
    <t>La meta propuesta para el indicador se estimó con el equipo de trabajo de acuerdo con la revisión y análisis de los resultados obtenidos en las vigencias 2019 y 2020.  El análisis consideró los valores promedio obtenidos trimestralmente e incluyó el análisis de factores como la disponibilidad del recurso humano de la dependencia (profesionales y personal de apoyo) y los estimados de materiales de construcción necesarios para la solución de los requerimientos de mantenimiento en las sedes de la entidad.  
En el análisis también se consideró la vetustez de las sedes de la entidad, que incide de manera directa en el incremento de los requerimientos registrados por los usuarios, así mismo se tuvo en cuenta que el personal de apoyo de la dependencia para soluciones de mantenimiento no se ha incrementado y que los recursos para adquisición de materiales son limitados. 
La meta propuesta está asociada con la capacidad de respuesta de la dependencia, por que son limitados  los recursos disponibles y  por lo tanto frente al número de solicitudes recibidas de manera continua en la entidad la meta es alta y requiere esfuerzos considerables para alcanzarala y mucho más para mantenerla. 
También se aclara que por tratarse de un  indicador de tipo de acumulación Stok, la linea base, la meta del período trimestral y la meta final son iguales.
El cumplimiento de la meta para cada trimestre se logrará con el compromiso del equipo de trabajo de mantenimiento del GGA y la optimización de todos los recursos disponibles en la dependencia para la presente vigencia.</t>
  </si>
  <si>
    <r>
      <t xml:space="preserve">Para la cuantificación de las variables del indicador se debe tener en cuenta:
Para el cálculo del número de requerimeintos de mantenimiento en las sedes de la entidad </t>
    </r>
    <r>
      <rPr>
        <b/>
        <sz val="10"/>
        <color theme="9" tint="-0.499984740745262"/>
        <rFont val="Arial"/>
        <family val="2"/>
      </rPr>
      <t>solucionados</t>
    </r>
    <r>
      <rPr>
        <sz val="10"/>
        <color theme="9" tint="-0.499984740745262"/>
        <rFont val="Arial"/>
        <family val="2"/>
      </rPr>
      <t xml:space="preserve"> en el período trimestral se descontarán: 1.Los requerimientos que por su complejidad deban ser atendidos por personal externo mediante el contrato de obras de la dependencia GGA, 2. Los requerimientos que no se pueden atender por falta de materiales, 3. Los requerimientos que no se puedan atender por que el personal de apoyo de la dependencia sea insuficiente o no esté calificado para la actividad
Para el cálculo del número total requerimientos de mantenimiento en las sedes de la entidad </t>
    </r>
    <r>
      <rPr>
        <b/>
        <sz val="10"/>
        <color theme="9" tint="-0.499984740745262"/>
        <rFont val="Arial"/>
        <family val="2"/>
      </rPr>
      <t>registrados</t>
    </r>
    <r>
      <rPr>
        <sz val="10"/>
        <color theme="9" tint="-0.499984740745262"/>
        <rFont val="Arial"/>
        <family val="2"/>
      </rPr>
      <t xml:space="preserve"> en el aplicativo intranet en el periodo trimestral se descontarán: 1. Los requerimientos que se reciban en los últimos cinco días del trimestre, debido a que por tiempo no alcanzarían a ser solucionados en el trimestre a reportar. 2. Los requerimientos registrados en el aplicativo que no sean de competencia de la dependencia GGA. 3.Los requerimientos que por su complejidad deban ser atendidos por personal externo mediante el contrato de obras de la dependencia GGA, 4. Los requerimientos que no se pueden atender por falta de materiales, 5. Los requerimientos que no se puedan atender por que el personal de apoyo de la dependencia sea insuficiente o no esté calificado para la actividad.</t>
    </r>
  </si>
  <si>
    <t>Luz Elena Sanclemente Quiroz - Luis Armando Bonilla</t>
  </si>
  <si>
    <t>Profesional - Profesional</t>
  </si>
  <si>
    <t>Grupo Gestión Administrativa - Proceso Recursos Físicos</t>
  </si>
  <si>
    <t>lsanclemente@ins.gov.co - lbonilla@ins.gov.co</t>
  </si>
  <si>
    <t>220 7700 Ext.1484</t>
  </si>
  <si>
    <t>Recursos físicos</t>
  </si>
  <si>
    <t>Obras de mantenimiento y adecuación de infraestructura ejecutadas conforme a lo contratado en la vigencia para las sedes de la entidad</t>
  </si>
  <si>
    <t xml:space="preserve">Este indicador aporta con sus resultados, al poner a disposición una infraestructura mantenida y adecuada que responde a las necesidades de las dependencias para poder desarrollar sus actividades misionales y administrativas contribuyendo al logro del objetivo estratégico 10.   
Las obras de mantenimiento y adecuación de infraestructura ejecutadas conforme a lo contratado en la vigencia, contribuyen a ofrecer condiciones de uso de las instalaciones del INS con comodidad y seguridad, aportan a la calidad de vida de los usuarios propios y visitantes, contribuyen al cumplimiento de normatividad de salud y seguridad en el trabajo y permiten el  normal desarrollo de las actividades de los procesos misionales y de apoyo. </t>
  </si>
  <si>
    <t xml:space="preserve">Valor obras de mantenimiento y adecuación de infraestructura ejecutadas </t>
  </si>
  <si>
    <t>Valor de las obras de mantenimiento y adecuación de infraestructura contratadas en la vigencia para las sedes de la entidad</t>
  </si>
  <si>
    <t>El equipo de infraestructura del proceso recursos físicos suministra la información para el cálculo del indicador, tomada de los contratos de obras de mantenimiento y adecuación de infraestrucura a cargo de la dependencia y de los informes de supervisión correspondientes para el período anual a reportar, información que se entregan como soporte del cálculo del  indicador.
El indicador corresponde al valor porcentual de la relación de las dos variables referidas así: 
Valor obras de mantenimiento y adecuación de infraestructura ejecutadas / Valor de las obras de mantenimiento y adecuación de infraestructura contratadas en la vigencia para las sedes de la entidad = %</t>
  </si>
  <si>
    <t>Valor obras de mantenimiento y adecuación de infraestructura ejecutadas / Valor de las obras de mantenimiento y adecuación de infraestructura contratadas en la vigencia para las sedes de la entidad = %</t>
  </si>
  <si>
    <t>Fuente: Equipo de infraestructura del proceso recursos físicos, supervisores de contratos y evidencias suministradas por el equipo de GGA</t>
  </si>
  <si>
    <t>Anual</t>
  </si>
  <si>
    <t>La meta propuesta para el indicador se estimó con el equipo de trabajo de acuerdo con la revisión y análisis de los resultados obtenidos en las vigencias 2019 y 2020.  El análisis consideró los valores promedio obtenidos anualmente, donde lo planeado se logró al final de cada vigencia, con resultados que impactaron favorablemente la infraestructura de la entidad.
En el análisis también se consideró la vetustez de las sedes de la entidad, que incide de manera directa en el incremento de las necesidades de obras de mantenimiento y adecuacióm que deben realizarse con externos mediante la suscripción de contratos de obra.  Así mismo se consideró que frente a las necesidades de  mantenimiento y adecuación de la infraestrucura de las sedes de la entidad los recursos presupuestales disponibles son limitados, por lo tanto es de gran importancia la ejecución contractual a cargo de la dependencia.
Es importante precisar que los resultados de ejecución solo se pueden verificar al finalizar el contrato es decir al final de la vigencia y por lo tanto el indicador es anual y se cuantifica en el último trimestre del año y de allí se estimó que el tipo de acumulación aplicable a este indicador es stok. Este criterio fue concertado con el equipo de trabajo del GGA. 
También se aclara que por tratarse de un  indicador de tipo de acumulación Stok, la linea base, la meta del período trimestral y la meta final son iguales.
El cumplimiento de la meta anual se logrará con el compromiso del equipo de trabajo de infraestructura del GGA y la optimización de los recursos disponibles en la vigencia.</t>
  </si>
  <si>
    <r>
      <t xml:space="preserve">Para la cuantificación de las variables del indicador se debe tener en cuenta:
Para el cálculo del Valor obras de mantenimiento y adecuación de infraestructura </t>
    </r>
    <r>
      <rPr>
        <b/>
        <sz val="10"/>
        <color theme="9" tint="-0.499984740745262"/>
        <rFont val="Arial"/>
        <family val="2"/>
      </rPr>
      <t>ejecutadas</t>
    </r>
    <r>
      <rPr>
        <sz val="10"/>
        <color theme="9" tint="-0.499984740745262"/>
        <rFont val="Arial"/>
        <family val="2"/>
      </rPr>
      <t xml:space="preserve"> se considerarán los documentos de informes de supervisión debidamente diligenciados conforme a los lineamientos de la entidad.
Para el cálculo del Valor de las obras de mantenimiento y adecuación de infraestructura </t>
    </r>
    <r>
      <rPr>
        <b/>
        <sz val="10"/>
        <color theme="9" tint="-0.499984740745262"/>
        <rFont val="Arial"/>
        <family val="2"/>
      </rPr>
      <t>contratadas</t>
    </r>
    <r>
      <rPr>
        <sz val="10"/>
        <color theme="9" tint="-0.499984740745262"/>
        <rFont val="Arial"/>
        <family val="2"/>
      </rPr>
      <t xml:space="preserve"> en la vigencia para las sedes de la entidad, se considerarán los documentos contractuales debidamente suscritos conforme a los lineamientos de la entidad.
</t>
    </r>
  </si>
  <si>
    <t>Luz Elena Sanclemente Quiroz - Juan Enoc Rubiano Fernandez</t>
  </si>
  <si>
    <t>lsanclemente@ins.gov.co - jrubiano@ins.gov.co</t>
  </si>
  <si>
    <t>220 7700 Ext.1484 y 1562</t>
  </si>
  <si>
    <t>Solicitudes de soporte técnico atendidas con alto nivel de satisfacción de los usuarios de la entidad</t>
  </si>
  <si>
    <t>Este indicador aporta con sus resultados al ofrecer condiciones en los equipos de computo que responden a las necesidades de los usuarios en las dependencias de la entidad. Sin unas buenas condiciones de operación de los equipos de computo, no se podrían desarrollar las actividades misionales y administrativas en la entidad y no se podrían logra el obetivo estratégico 10.
Las solicitudes de soporte técnico  atendidas con alto nivel de satisfacción de los usuarios de la entidad, nos permiten verificar que los requerimientos registrados a través del centro de servicios de la intranet fueron atendidos por el equipo de trabajo en su totalidad y de manera oportuna. Los resultados de los servicios prestados contribuyen a ofrecer las mejores condiciones de uso para las tecnologías de la información y comunicación disponibles en la entidad y aportan al  normal desarrollo de las actividades de los procesos misionales y de apoyo.</t>
  </si>
  <si>
    <t xml:space="preserve">Número de encuestas con resultados de nivel de satisfacción: excelente y bueno, diligenciadas por los usuarios atendidos por el equipo de soporte técnico  </t>
  </si>
  <si>
    <t xml:space="preserve">Número total de encuestas diligenciadas por los usuarios atendidos por el equipo de soporte técnico </t>
  </si>
  <si>
    <t>El equipo de trabajo de soporte técnico del proceso recursos físicos del GGA, suministra la información para el cálculo del indicador, tomada del aplicativo Centro de Servicios INS y del aplicativo de encuesta de servicio remitido a los usuarios una vez se completa la atención a su solicitud.
El funcionario encargado, trimestralmente, revisa las encuestas recibidas y las respuestas consignadas por los usuarios del servicio de soporte técnico. El funcionario cuantifica el numero total de encuentas y el numero de aquellas que alcanzaron la calificación de excelente y bueno.  Esta información es suministrada como evidencia para el cálculo del indicador.
El indicador corresponde al valor porcentual de la relación de las  variables referidas así: 
Número de encuestas con resultados de nivel de satisfacción: excelente y bueno, diligenciadas por los usuarios atendidos por el equipo de soporte técnico en el trimestre a evaluar  / Número Total de encuestas diligenciadas por los usuarios atendidos por el equipo de soporte técnico en el trimestre a evaluar  = %</t>
  </si>
  <si>
    <t>Número de encuestas con resultados de nivel de satisfacción: excelente y bueno, diligenciadas por los usuarios atendidos por el equipo de soporte técnico en el trimestre a evaluar  / Número total de encuestas diligenciadas por los usuarios atendidos por el equipo de soporte técnico en el trimestre a evaluar  = %</t>
  </si>
  <si>
    <t>Fuente: Equipo de trabajo de soporte técnico del GGA y evidencias suministradas.</t>
  </si>
  <si>
    <t>Menor a 85%</t>
  </si>
  <si>
    <t>Mayor o igual a 85% y menor o igual a 95%</t>
  </si>
  <si>
    <t>Mayor a 95%</t>
  </si>
  <si>
    <t>La meta propuesta para el indicador se estimó con el equipo de trabajo de acuerdo con la revisión y análisis de los resultados obtenidos en las vigencias 2019 y 2020.  El análisis consideró los valores promedio obtenidos trimestralmente en las vigencias anteriores y la capacidad de respuesta del equipo de trabajo.
En el análisis también se consideró la vigencia de los contratos de apoyo para soporte técnico en la entidad.
También se aclara que por tratarse de un  indicador de tipo de acumulación Stok, la linea base, la meta del período trimestral y la meta final son iguales.
El cumplimiento de la meta anual se logrará con el compromiso del equipo de trabajo del GGA y la optimización de los recursos disponibles en la vigencia.</t>
  </si>
  <si>
    <t xml:space="preserve">Se cuenta con contrato de apoyo para soporte técnico  </t>
  </si>
  <si>
    <t>Luz Elena Sanclemente Quiroz - Jorge Fernando Soler Lopez</t>
  </si>
  <si>
    <t>lsanclemente@ins.gov.co - jsoler@ins.gov.co</t>
  </si>
  <si>
    <t>220 7700 Ext.1484 y 1225</t>
  </si>
  <si>
    <t>Bienes devolutivos entregados para uso y servicio de funcionarios y contratistas en las dependencias de la entidad</t>
  </si>
  <si>
    <t>Este indicador con sus resultados evidencia la disponibilidad de los bienes devolutivos en las dependencias de la entidad, bienes que responden a necesidades y solicitudes de los funcionarios y contratistas para el  normal desarrollo de sus actividades contribuyendo al objetivo estratégico 10. 
Los bienes devolutivos entregados para uso y servicio de funcionarios y contratistas en las dependencias de la entidad, permiten el aprovechamiento de los bienes adquiridos, aportan al manejo del inventario de los funcionarios y evitan la permanencia innecesaria de los bienes en el almacén favoreciendo la optimización de los espacios.</t>
  </si>
  <si>
    <t>Número de bienes devolutivos entregados para uso y servicio de funcionarios y contratistas en las dependencias de la entidad</t>
  </si>
  <si>
    <t>Número Total de bienes devolutivos recibidos en el almacén y registrados en el aplicativo Sistema Integrado de Almacén</t>
  </si>
  <si>
    <t>El funcionario encargado, trimestralmente, revisa el aplicativo Sistema Integrado de Almacén y  cuantifica el número de las salidas que corresponden a los bienes devolutivos entregados para uso y servicio de funcionarios y contratistas en las dependencias de la entidad. Así mismo, en el aplicativo cuantifica el número de las entradas que corresponden al Total de bienes devolutivos recibidos en el almacén en el período a evaluar. Esta información es suministrada como evidencia para el cálculo del indicador.
El indicador corresponde al valor porcentual de la relación de las  variables referidas así: 
Número de bienes devolutivos entregados para uso y servicio de funcionarios y contratistas en las dependencias de la entidad en el trimestre a evaluar/ Número total de bienes devolutivos recibidos en el almacén y registrados en el aplicativo Sistema Integrado de Almacén en el trimestre a evaluar = %</t>
  </si>
  <si>
    <t>Número de bienes devolutivos entregados para uso y servicio de funcionarios y contratistas en las dependencias de la entidad en el trimestre a evaluar/ Número total de bienes devolutivos recibidos en el almacén y registrados en el aplicativo Sistema Integrado de Almacén en el trimestre a evaluar = %</t>
  </si>
  <si>
    <t>Fuente: Equipo de trabajo de almacén e inventarios del GGA y evidencias suministradas.</t>
  </si>
  <si>
    <t>La meta propuesta para el indicador se estimó con el equipo de trabajo de acuerdo con la revisión y análisis de los resultados obtenidos en la vigencia 2020.  El análisis consideró los valores promedio obtenidos trimestralmente.  En el análisis también se consideró el uso del aplicativo Sistema Integrado de Almacén como fuente de los datos requeridos para las variables del indicador.
También se aclara que por tratarse de un  indicador de tipo de acumulación Stok, la linea base, la meta del período trimestral y la meta final son iguales.
El cumplimiento de la meta anual se logrará con el compromiso del equipo de trabajo del GGA y la optimización de los recursos disponibles en la vigencia.</t>
  </si>
  <si>
    <t>Para la cuantificación de las variables del indicador se debe tener en cuenta:
Para el cálculo del Número de bienes devolutivos entregados para uso y servicio de funcionarios y contratistas en las dependencias de la entidad en el trimestre a evaluar se descontarán los bienes que fueron solicitados en los últimos 5 días del trimestre a reportar debido a que por tiempo no alcanzarían a ser entregados y registrados como salidas en el aplicativo en el trimestre a reportar. 
Para el cálculo del Número total de bienes devolutivos recibidos en el almacén y registrados en el aplicativo Sistema Integrado de Almacén en el trimestre a evaluar se descontarán los bienes que fueron recibidos en los últimos 5 días del trimestre a reportar debido a que por tiempo y trámite respectivo no alcanzarían a ser registrados como entradas en el aplicativo en el trimestre a reportar.
También se tendrá en cuenta que ningún bien devolutivo puede ser entregado por el almacén sin la solicitud debidamente diligenciada por parte de las dependencias conforme a los lineamientos de la entidad.
Se considera necesario aclarar que el almacén no puede atender solicitudes para entrega de bienes devolutivos que no se encuentren disponibles o no hayan ingresado al almacén.
Es competencia de las áreas misionales y de apoyo la adquisición de los bienes que requieran para el normal desarrollo de sus funciones mediante los procesos de contratación de la entidad.  Por lo tanto, el almacén solo dispondrá de los elementos que fueron adquiridos por las dependencia segun sus necesidades y no asume responsabilidad alguna por los bienes faltantes que no sea posible entregar a los usuarios y puedan afectar las necesidades del servicio.</t>
  </si>
  <si>
    <t xml:space="preserve">Luz Elena Sanclemente Quiroz - Heriberto Castrillon Sanchez </t>
  </si>
  <si>
    <t>lsanclemente@ins.gov.co - hcastrillon@ins.gov.co</t>
  </si>
  <si>
    <t>220 7700 Ext.1484 y 1369</t>
  </si>
  <si>
    <t xml:space="preserve">Cumplimiento de la estrategia de apropiación social de la ciencia para el Observatorio Nacional de salud </t>
  </si>
  <si>
    <t>3) Promover la investigación científica, la innovación y la formulación de estudios de acuerdo con las prioridades de salud pública de conocimiento del Instituto</t>
  </si>
  <si>
    <t>5) Generar procesos de apropiación social del conocimiento</t>
  </si>
  <si>
    <t>6) Liderar en Colombia la consolidación de redes de conocimiento, investigación e innovación en temas prioritarios de salud pública para el país con públicos y privados</t>
  </si>
  <si>
    <t>El Indicador le aporta a la consecución del objetivo tomando en cuenta que el observatorio genera y divulga información de gran importancia para la población y el gobierno buscando la toma de decisiones, así como la apropiación de dicho conocimiento, lo cual se logra a través del seguimiento a las actividades e información publicadas en la página Web del INS.</t>
  </si>
  <si>
    <t>R_05 – Observatorio Nacional de Salud</t>
  </si>
  <si>
    <t>OBSERVATORIO NACIONAL DE SALUD</t>
  </si>
  <si>
    <t>Variable 1 Número de actividades de divulgación ejecutadas de la estrategia de apropiación social de la ciencia del ONS</t>
  </si>
  <si>
    <t xml:space="preserve">Variable 2 Actividades de divulgación programadas en la estrategia social de la ciencia para el ONS </t>
  </si>
  <si>
    <t>Variable 3 *100</t>
  </si>
  <si>
    <t>El ONS no solamente genera información sino desarrolla acciones de divulgación y apropiación social de la ciencia definidas a nivel institucional en un plan en el que se desarrollan acciones especificas del ONS, las cuales son objetos de medición de este indicador.
Para la planeación se cuenta con el cronograma de actividades de divulgación (apropiación social del conocimiento) en el que se identifican todas las actividades a realizar y su moento en el año. Se realiza el seguimeinto a partir de los soportes de actividades e información publicada en la página web del INS</t>
  </si>
  <si>
    <t xml:space="preserve">(Número de actividades de divulgación ejecutadas de la estrategia de apropiación social de la ciencia del ONS /Actividades de divulgación programadas en la estrategia social de la ciencia para el ONS)*100 </t>
  </si>
  <si>
    <t>Seguimiento a la estrategia de apropiación social de la ciencia del ONS, cronograma de divulgación.</t>
  </si>
  <si>
    <t>PORCENTAJE</t>
  </si>
  <si>
    <t>Año 2020 mediciónTrimestral de acuerdo al las actividades cosignadas en el cronograma de divulgación.</t>
  </si>
  <si>
    <t>El porcentaje de cumplimiento del 98%  se estableció de acuerdo al cumplimento histórico así como al cumplimiento  necesario para contribuir al objetivo. Un cumplimiento. De 100%  correponde a un nivel satisfactorio</t>
  </si>
  <si>
    <t>Se verifica el cronograma de devulgación de la dependencia</t>
  </si>
  <si>
    <t>Carlos Andres Castañeda Orjuela</t>
  </si>
  <si>
    <t>Director Técnico Observatorio Nacional de Salud</t>
  </si>
  <si>
    <t>Observatorio Nacional de Salud</t>
  </si>
  <si>
    <t>ccastaneda@ins.gov.co</t>
  </si>
  <si>
    <t>2207700 Ext. 1390</t>
  </si>
  <si>
    <t xml:space="preserve">Índice de citación publicaciones del Observatorio Nacional de Salud </t>
  </si>
  <si>
    <t xml:space="preserve">El Indicador le aporta a la consecución del objetivo teniendo  en cuenta que los procesos de apropiación social de conocimiento requieren del uso de la información y este índice contribuye al segumiento del uso que se está haciendo de la información producida por el ONS,  y su uso contribuye  a la toma de decisiones, así como a la promoción de la investigación científica  </t>
  </si>
  <si>
    <t>Variable 1 Número de citas a publicaciones del ONS, en los últimos 5 años</t>
  </si>
  <si>
    <t>Variable 2 Número de publicaciones del ONS, en los últimos 5 años</t>
  </si>
  <si>
    <t xml:space="preserve">Teniendo en cuenta que el objetivo del  ONS es gestionar información y conocimiento pertinente, confiable, claro y oportuno sobre la situación de salud de la población colombiana y sus determinantes y que la gestión del conocimiento se refiere a la identificación y aprovechamiento del conocimiento colectivo así como a su transferencia y aplicación,  para el ONS es importante medir el uso de la información que produce, por parte de la comunidad en general, medición que se realiza a partir del seguimiento a la citación de sus publicaciones.
La citación será medida teniendo en cuenta los informes técnicos especiales y artículos que registren como autor principal o de correspondencia un profesional del ONS y sean producto del análisis realizado o financiado por el ONS hasta la fecha de corte. 
La línea de base, se establece en el año 2015, a partir de la revisión en google académico de las citaciones que se hayan realizado de los informes y artículos publicados por el ONS, con corte hasta el semestre inmediatamente anterior al de la medición.
Al finalizar el año 2018, se realiza ajuste del indicador,  se adicionó que dentro de las publicaciones del ONS, se incluyen también los que son productos de análisis financiado por el ONS, se establece rango de medición de la citación a los último 5 años y se establece nueva meta a partir del plan nacional de desarrollo vigente
</t>
  </si>
  <si>
    <t>Número de citas a publicaciones del ONS, en los últimos 5 años/Número de publicaciones del ONS, en los últimos 5 años</t>
  </si>
  <si>
    <t xml:space="preserve">Google académico </t>
  </si>
  <si>
    <t xml:space="preserve">INDICE </t>
  </si>
  <si>
    <t>Segundo semestre de 2020, se calcula a partir de consultando en Google académico</t>
  </si>
  <si>
    <t>&gt;2</t>
  </si>
  <si>
    <t>La meta del índice de citación de (2)  se estableció teniendo en cuenta cirterios internacionales usados para medir calidad de las revistas científicas de acuerdo a la frecuencia de citaciones. De esta manera se identificó un punto de corte de 2 como lo suficiente discriminante para identifiar el impacto que todos los productos de nuevo conocimiento del ONS logran la comunidad científica.</t>
  </si>
  <si>
    <t>Se consultan las citas a publicaciones del ONS en el google académico y se verifica su incluisón en el índice</t>
  </si>
  <si>
    <t xml:space="preserve">Índice de legitimidad del Observatorio Nacional de Salud </t>
  </si>
  <si>
    <t>El indicador contribuye al alcance del objetivo en la medida en que permite establecer el nivel legitimidad  del ONS entre diversos actores del sector y con esto hacer seguimiento  al nivel de liderazgo para la consolidación de redes de concomiento</t>
  </si>
  <si>
    <t>Variable 1. Promedio de calificación del atributo del ONS</t>
  </si>
  <si>
    <t xml:space="preserve">Variable 2. Promedio de calificación del atributo para el conjunto de instituciones evaluadas </t>
  </si>
  <si>
    <t xml:space="preserve">Se calcula aplicando una encuesta a los actores del ONS que  serán seleccionados por muestreo de los actores que ya han sido caracterizados en las redes del conocimiento o de los asistentes en actividades institucionales del INS, la encuesta consta de dos preguntas: 1, ¿Teniendo en cuenta que la legitimidad es la presunción o percepción de que las acciones de un actor son deseables o apropiadas para un sector, califique en un rango de 1 a 5, la información que producen las intituciones propuestas. Marque con "X" solo un valor para cada institución".  Se toman los rangos de respuesta del 1 al 4 por actor evaluado y se establece el promedio individual, de acuerdo con rangos realmente puntuados. Con estos resultados, el atributo de legitimidad se evalúa con los promedios anteriores  donde el  numerador corresponde al resultado del ONS  y el denominador corresponde al promedio de las respuestas que recibieron las entidades propuestas exceptuando el ONS. </t>
  </si>
  <si>
    <t xml:space="preserve">Promedio de calificación del atributo del ONS / promedio de calificación del atributo para el conjunto de instituciones evaluadas </t>
  </si>
  <si>
    <t>Encuestas aplicadas en los trimetres de los años de medición.</t>
  </si>
  <si>
    <t>1,1</t>
  </si>
  <si>
    <t>Indicador estimado para el año 2019 / encuestas aplicadas  en el año de medición.</t>
  </si>
  <si>
    <t>&lt; 0,5</t>
  </si>
  <si>
    <t>&gt; 1</t>
  </si>
  <si>
    <t>≥ 1</t>
  </si>
  <si>
    <t xml:space="preserve"> La meta de un índice de legitimidad de superior 1 se estableció con el cirterio de tener al menos la misma legitimidad que el resto de los actores que se incluyen en la encusta y que trabajan temas similares al ONS. Al ser un indicador de razon se compara la legitimidad percibida del ONS con ls de los demas actores identificados.</t>
  </si>
  <si>
    <t xml:space="preserve">Se precisa que el proceso depende de factores externos de la dirección como lo son el número de eventos que  realiza el INS para poder aplicar la encuesta y el nivel de participación de las personas para responder la encuesta. </t>
  </si>
  <si>
    <t>Oportunidad en la elaboración y entrega de la información generada por el
Observatorio Nacional de salud - ONS</t>
  </si>
  <si>
    <t>El indicador aporta al objetivo porque permite  informar oportunamente la situación de salud pública colombiana con el fin de orientar  la toma de decisiones de esta manera se promueve la investigación científica de acuerdo  a las necesidades en salud identificadas por medio de la realización oportuna de las actividades planeadas</t>
  </si>
  <si>
    <t>Variable 1 Documentos técnicos elaborados</t>
  </si>
  <si>
    <t>Variable 2 Documentos técnicos planeados</t>
  </si>
  <si>
    <t xml:space="preserve">Se calcula a partir de la programacion del POA y la evidencia de publicación en la página web del INS. Se busca medir el cumplimiento en la elaboración y entrega oportuna de la información generada por el ONS </t>
  </si>
  <si>
    <t>(Documentos técnicos elaborados / Documentos técnicos  planeados)*100</t>
  </si>
  <si>
    <t>POA de la dependencia, soportes de actividades, página web del INS</t>
  </si>
  <si>
    <t>Año 2020 medición Trimestral /POA de la dependencia, soportes de actividades, página web del INS</t>
  </si>
  <si>
    <t>El porcentaje de cumplimiento del 98%  en la oportunidad  se estableció de acuerdo al cumplimento histórico así como al cumplimiento  necesario para contribuir al objetivo estratégico</t>
  </si>
  <si>
    <t>Los documentos técnicos se refieren a el informe técnico anual, boletines y policiy brief</t>
  </si>
  <si>
    <t>Oportunidad en la elaboración y entrega de la información generada por el Observatorio Nacional de salud - ONS</t>
  </si>
  <si>
    <t>Cumplimiento del monitoreo efectuado a las PQRSD</t>
  </si>
  <si>
    <t>Determinar la oportunidad en el cumplimiento de los tiempos del monitoreo según lo establecido en el POE-A08.0000.002. Como entidad es importante dar cumplimiento en tiempo a las PQRSD que son interpuestas por la ciudadanía, por lo cual, desde el proceso de Atención al Ciudadano se generan acciones que aporten a los otros procesos para cumplir; una de estas actividades es el monitoreo a cada una de las PQRSD y evitar el riesgo legal ante su incumplimiento.</t>
  </si>
  <si>
    <t>A_08 – Atención al Ciudadano</t>
  </si>
  <si>
    <t>Variable 1: Total de PQRSD que tuvieron seguimiento oportuno</t>
  </si>
  <si>
    <t>Variable 2: Total de PQRSD evaluadas</t>
  </si>
  <si>
    <t>Se realiza mediante el reporte a las dependencias responsables de las PQRSD de acuerdo a los tiempo estimados por Ley y según lineamientos internos. Se debe validar en el Sistema de PQRSDS cada una de las solicitudes y comparar si el primer y segundo seguimiento se realizó de manera oportuna, con el fin de consolidar los datos y totalizar su cumplimiento.</t>
  </si>
  <si>
    <t>Variable 1 / Variable 2</t>
  </si>
  <si>
    <t>Sistema de PQRSD y/o FOR-A08.0000-021</t>
  </si>
  <si>
    <t>15 días</t>
  </si>
  <si>
    <t>Informes al monitoreo de marzo, abril, mayo, junio y julio de 2020</t>
  </si>
  <si>
    <t xml:space="preserve">Obtener una muestra aleatoria de PQRSD según el total recibida en el periodo a analizar y revisar el cumplimiento del seguimiento generado por el GACC según lo dispuesto en el POE-A08.0000-002. El cálculo de la meta se determina a partir del seguimiento interno generado durante el 2020 para los meses marzo, abril, mayo, junio y julio, donde se observó que el cumplimiento al seguimiento de las PQRSD generadas por el proceso se encontraban bajo este porcentaje definido como meta para el indicador. </t>
  </si>
  <si>
    <t>Andrea Peña L / Juliana Rivera H</t>
  </si>
  <si>
    <t>Contratista / Auxiliar Administrativo</t>
  </si>
  <si>
    <t>Secretaria General</t>
  </si>
  <si>
    <t>apenal@ins.gov.co / jarivera@ins.gov.co</t>
  </si>
  <si>
    <t>2007700 Ext 1326</t>
  </si>
  <si>
    <t>Atención al ciudadano</t>
  </si>
  <si>
    <t>Clientes satisfechos o usuarios con los bienes y servicios prestados por el INS</t>
  </si>
  <si>
    <t>Determinar la satisfacción de los ciudadano/cliente, en los aspectos relacionados con la prestación de bienes y servicios, ya que para la Entidad es de importancia conocer esta información frente a la adquisición de los productos/servicios que se ofrecen, el resultado es un insumo para la mejora a nivel transversal.</t>
  </si>
  <si>
    <t>Variable 1: Porcentaje de satisfacción que evaluaron con excelente</t>
  </si>
  <si>
    <t>Variable 2: Porcentaje de satisfacción que evaluaron con muy bueno</t>
  </si>
  <si>
    <t>Variable 3: Porcentaje de satisfacción que evaluaron con bueno</t>
  </si>
  <si>
    <t>Se genera la aplicación de las encuestas de satisfacción a las parte interesadas según el FOR-A08.0000-003, por parte de las Direcciones Técnicas, o bajo solicitud expresada al GACC según el FOR-A08.0000-003, donde se concluye para cada informe un resultado final, estos documentos son aprobados por los interesados y publicados en página web; para el análisis del periodo se consolidan los datos para realizar el cálculo requerido.</t>
  </si>
  <si>
    <t>Suma de Variable 1 + Variable 2 + Variable 3</t>
  </si>
  <si>
    <t>Encuestas de satisfacción remitidas al Grupo de Atención al Ciudadano y Correspondencia, listado de asistencia de eventos y bases de datos remitidas</t>
  </si>
  <si>
    <t>10 días</t>
  </si>
  <si>
    <t>2020 indicador de gestión</t>
  </si>
  <si>
    <t xml:space="preserve">Se consolida la información obtenida en cada medición de satisfacción del periodo, identificando el resultado de las variables excelente, muy bueno, bueno regular y malo, tomando a consideración las variables requeridas para el indicador. Se determina el procentaje de meta ya que se propone  aumento frente a la vigencia anterior, dado los resultados positivos obtenidos.  </t>
  </si>
  <si>
    <t>Eficacia de la entrega de la Correspondencia</t>
  </si>
  <si>
    <t>Medir la eficiencia en la entrega de correspondencia, dado que es importante que los documentos sean entregados correctamente y evitar reprocesos para que el tiempo de gestión sea el sufieciente para las dependencias.</t>
  </si>
  <si>
    <t>Variable 1: Número de documentos radicados entregados correctamente</t>
  </si>
  <si>
    <t>Variable 2: Número total de documentos radicados</t>
  </si>
  <si>
    <t>Se radica los documentos oficiales de la entidad por medio de Sistemal Documental, se realiza el registro de la información en el FOR-A08.0000-18 y se remite la documentación a los procesos, se valida la pertinencia en la entrega de las comunicaciones oficiales en los procesos de la entidad</t>
  </si>
  <si>
    <t>Variable 1 / Variabla 2</t>
  </si>
  <si>
    <t>Base de registro del FOR-A08.0000-018 del periodo en análisis, correos electrónicos y reporte de PQRSD creadas</t>
  </si>
  <si>
    <t>No aplica</t>
  </si>
  <si>
    <t>Se genera revisión de los documentos radicados, validando la correcta entrega. La cantidad se determina a partir de una muestra aleatoria que tenga confiablidad del 90% y error del 10%. Para el cálculo de la meta se determina según estimado del proceso, dado que es una medición nueva</t>
  </si>
  <si>
    <t>Porcentaje de muestras analizadas oportunamente en el marco de la vigilancia de eventos de interés en salud pública por parte del Laboratorio Nacional de Referencia (LNR).</t>
  </si>
  <si>
    <t>5) Actuar como laboratorio nacional de referencia y coordinador de las redes especiales, en el marco del Sistema General de Seguridad Social en Salud y del Sistema de Ciencia, Tecnología e Innovación</t>
  </si>
  <si>
    <t>2) Dar respuesta oportuna a brotes, epidemias, eventos de emergencia o amenazas producto de atentados biológicos y situaciones de vigilancia rutinaria mediante el trabajo en red con las entidades territoriales e instituciones públicas y privadas</t>
  </si>
  <si>
    <t>Como laboratorio nacional de refernecia  es de gran importancia el procesar de manera oportuna las muestras viables que se reciben a nivel nacional, como parte de la respuesta oportuna para el estudio y caracterización de brotes o epidemias y confirmación de casos de eventos de interés en salud pública.</t>
  </si>
  <si>
    <t>R_01 – Redes en Salud Pública</t>
  </si>
  <si>
    <t>DIRECCIÓN REDES EN SALUD PÚBLICA</t>
  </si>
  <si>
    <t>Número de muestras que cumplen criterios para su procesamiento, en respuesta a brotes. MC</t>
  </si>
  <si>
    <t>Número de muestras procesadas oportunamente, en respuesta a brotes. MCO</t>
  </si>
  <si>
    <t>Se realiza la sumatoria de los datos reportados por los grupos de las dos variables, teniendo en cuenta las muestras en las que se le comunica oportunamente al cliente el cambio en la oportunidad del resultado con una causa justificada, esto no contara como inoportunidad a menos que se incumpla nuevamente el plazo establecido. Luego se aplica la formula de cálculo</t>
  </si>
  <si>
    <t>Z=(MPO/MC)*100
MC: Muestras que cumplen criterio para análisis en respuesta a brotes
MCO: Muestras procesadas oportunamente en respuesta a brotes</t>
  </si>
  <si>
    <t>Registro de muestras que cumplen criterios para su procesamiento en los diferentes grupos , Registro muestras procesadas oportunamente en los diferentes grupos.</t>
  </si>
  <si>
    <t>2020 sistema de información de ingreso de muestras y reporte de resultados al cliente</t>
  </si>
  <si>
    <t>0-97,9%</t>
  </si>
  <si>
    <t>98%-99%</t>
  </si>
  <si>
    <t>99,1%-100%</t>
  </si>
  <si>
    <t>Se tomaron como referencia los valores de la OMS para estabelcer los tiempos de oportunidad de analisis de cada muestra según el evento y a su vez la capacidad instalada del laboratorio, lo que permite garantizar que el procesamiento de las muestras se lleve a cabo de manera oportuna bajo los parametros de calidad establecidos por el laboratorio nacional de referencia.</t>
  </si>
  <si>
    <t>Como LNR se debe responder oportunamente ante la vigilancia en salud pública con el procesamiento de ensayos de alta complejidad para el estudio y caracterización de brotes o epidemias y en la confirmación de eventos de interés en salud pública según su competencia.
Debido a diferentes situaciones que se pueden presentar al interior de los laboratorios y que no dependen de los profesional en algunos casos no es posible analizar las muestras dentro del tiempo de oportunidad establecido, el linemiento es es siguiente: Tener en cuenta que si al cliente se le comunica oportunamente el cambio en la oportunidad del resultado con una causa justificada, esto no contara como inoportunidad a menos que se incumpla nuevamente el plazo establecido.</t>
  </si>
  <si>
    <t>Andrés Otálora Torres</t>
  </si>
  <si>
    <t>Profesional especializado</t>
  </si>
  <si>
    <t>SGCLSP</t>
  </si>
  <si>
    <t>aotalora@ins.gov.co</t>
  </si>
  <si>
    <t>Fortalecimiento de la competencia técnica del Laboratorio Nacional de Referencia (LNR)</t>
  </si>
  <si>
    <t xml:space="preserve">Asegurar la competencia técnica  para la realización de ensayos  de laboratorio que realizan los grupos  en el contexto  de la Vigilancia por laboratorio de E.I.S.P (eventos de interés en Salud pública)  del LNR- DRSP a través de la  participación en Programas de Ensayos de Aptitud-Comparación interlaboratorio.
 </t>
  </si>
  <si>
    <t>Número de programas de ensayo de aptitud PEA(nacional o internacional) en los que se participa</t>
  </si>
  <si>
    <t xml:space="preserve">Numero de Programas de ensayo de aptitud PEA con resultado satisfactorio según criterio de cada proveedor </t>
  </si>
  <si>
    <t>Se realiza la sumatoria total de los programas en que el LNR particpa y la sumatoria total de los porgrmas con resultados satisfactorios según el proveedor, y finalmente se aplica la formula</t>
  </si>
  <si>
    <t>Numero de PEA con resultado satisfactorio según criterio de cada proveedor /Número de PEA (nacional o internacional) en los que se participa X 100</t>
  </si>
  <si>
    <t>Registro de inscripcion en progrmas de evlauación externa del desempeño</t>
  </si>
  <si>
    <t>2020, registro de participaciones en programas de evaluación externa del desempeño</t>
  </si>
  <si>
    <t>0-95,9%</t>
  </si>
  <si>
    <t>96,1% - 100%</t>
  </si>
  <si>
    <t>Se tienen en cuenta los criterios establecidos por el proveedor para al cálculo de los resultados satisfactorios, el análisis se realiza cuantificando cada itém de participación de manera individual y de esta manera la medición es más precisa. Y para el cálculo de la meta se tienen en cuenta variables asociadas al proceso como rotación de personal, disponibilidad de presupuesto e insumos.</t>
  </si>
  <si>
    <t>Esta actividad debe ser planificada, no debe haber ausencia de participación es decir, si no  se  realizar el ensayo enviado, dentro del tiempo de oportunidad establecido en los diferentes Programas  no tendríamos la capacidad en un determinado momento de realizar otros ensayos y eso  tendría que estar vinculado a un trabajo no conforme o a un Plan de mejoramiento. 
Todo resultado por debajo de satisfactorio genera reporte de ensayo trabajo no conforme y plan de mejoramiento correctivo</t>
  </si>
  <si>
    <t>Capacidad de respuesta del Laboratorio Nacional de Referencia LNR a eventos sujetos a Reglamento Sanitario Internacional.</t>
  </si>
  <si>
    <t>Como laboratorio nacional de referencia LNR responder oportunamente ante eventos de emergencia en salud publica de importancia internacional, eventos inusitados con repercusión grave en salud publica y aquellos eventos que se encuentran en fase de eliminación o erradicación a nivel mundial, como herramienta esencial en la toma de decisiones para el país, actuando de manera coordinada con las Entidades Territoriales de Salud. Como LNR se debe responder oportunamente ante eventos de emergencia en salud publica de importancia internacional (cólera, fiebre amarilla, peste, fiebre hemorrágica viral, entre otras), eventos inusitados con repercusión grave en salud publica y aquellos eventos que se encuentran en fase de eliminación o erradicación a nivel mundial (polio, sarampión/rubeóla, rabia, entre otras) en las cuales en la mayoría de estos eventos somos el único laboratorio con capacidad técnica para responder ante el diagnostico o la confirmación para toma oportuna de decisiones.</t>
  </si>
  <si>
    <t>Número de muestras que cumplen criterios para su procesamiento sujetas a RSI. MC</t>
  </si>
  <si>
    <t>Número de muestras procesadas oportunamente, sujetas a RSI. MPO</t>
  </si>
  <si>
    <t>Z=(MPO/MC)*100
MPO: Muestras procesadas oportunamente sujetas a RSI
MC: Muestras cumplen criterio para procesamiento sujetas a RSI</t>
  </si>
  <si>
    <t>Consolidado con el registro de muestras que cumplen criterios para su procesamiento, y  el registro muestras procesadas de forma oportuna</t>
  </si>
  <si>
    <t>2020, sistema de información de ingreso de muestras y reporte de resultado al cliente</t>
  </si>
  <si>
    <t>0-96,9%</t>
  </si>
  <si>
    <t>97%- 97.9%</t>
  </si>
  <si>
    <t>98% - 100%</t>
  </si>
  <si>
    <t>Se tomaron como referencia los valores de la OMS para estabelcer los tiempos de oportunidad de analisis de cada muestra según el evento y a su vez la capacidad instalada del laboratorio, lo que permite garantizar que el procesamiento de las muestras se lleve a cabo de manera oportuna bajo los parametros de calidad establecidos por el laboratorio nacional de referencia. Bajo linemientos nacionales e internacionales.</t>
  </si>
  <si>
    <t>Como LNR se debe responder oportunamente ante eventos de emergencia en salud publica de importancia internacional (cólera, fiebre amarilla, peste, fiebre hemorrágica viral, entre otras), eventos inusitados con repercusión grave en salud publica y aquellos eventos que se encuentran en fase de eliminación o erradicación a nivel mundial (polio, sarampión/rubeóla, rabia, entre otras) en las cuales en la mayoría de estos eventos somos el único laboratorio con capacidad técnica para responder ante el diagnostico o la confirmación para toma oportuna de decisiones.
 Debido a diferentes situaciones que se pueden presentar al interior de los laboratorios y que no dependen de los profesional en algunos casos no es posible analizar las muestras dentro del tiempo de oportunidad establecido el linemiento es es siguiente: Tener en cuenta que si al cliente se le comunica oportunamente el cambio en la oportunidad del resultado con una causa justificada, esto no contara como inoportunidad a menos que se incumpla nuevamente el plazo establecido</t>
  </si>
  <si>
    <t>Oficina de control interno</t>
  </si>
  <si>
    <t>Grado de cumplimiento del Plan anual de auditorías vigencia 2021</t>
  </si>
  <si>
    <t xml:space="preserve">La función del plan anual de auditorías es planificar y establecer los objetivos a cumplir anualmente para evaluar y mejorar la eficacia de los procesos de operación, control y gobierno, razón por la cual las actividades a desarrollar se estructuran en el marco de los roles establecidos para las Oficinas de Control Interno del orden nacional, identificando de manera oportuna fortalezas, desviaciones y potenciales riesgos en los procesos estratégicos, misionales y de apoyo, con el fin de generar observaciones y recomendaciones que agreguen valor a la entidad y que permitan orientar las acciones de mejoramiento institucionales y la efectividad de los controles existentes de tal manera que garanticen el logro del direccionamiento estratégico de la Entidad. </t>
  </si>
  <si>
    <t>E_01 – Control Institucional</t>
  </si>
  <si>
    <t>OFICINA DE CONTROL INTERNO</t>
  </si>
  <si>
    <t>Número de actividades del Plan anual de auditoría ejecutadas</t>
  </si>
  <si>
    <t>Numero de actividades del plan anual de auditoria de la OCI vigencia 2021 programadas</t>
  </si>
  <si>
    <t>Para el periodo objeto de medición, se determina el número de productos (informes, reportes y actividades de autocontrol) elaborados y socializados en el trimestre y se divide por el número de actividades programadas para el trimestre en el Plan anual de auditoría aprobado para la vigencia. De esta forma se determina el grado de cumplimiento de las actividades planeadas en el periodo objeto de medición y seguimiento.</t>
  </si>
  <si>
    <t>Grado de cumplimiento del Plan anual de auditorías vigencia 2021= Número de actividades del Plan anual de auditoría ejecutadas/Numero de actividades del plan anual de auditoria de la OCI vigencia 2021 programadas</t>
  </si>
  <si>
    <t>Plan anual de auditoría vigencia 2021 y Seguimiento trimestral a la ejecución del plan anual de auditoría de la vigencia</t>
  </si>
  <si>
    <t>N.A.</t>
  </si>
  <si>
    <t>N.A</t>
  </si>
  <si>
    <t>En el marco del plan anual de auditoría aprobado para la vigencia 2021, se establecen las actividades a desarrollar relacionados con los informes y/o reportes de Ley programados para la vigencia y/o requeridos de conformidad con la normatividad Legal Vigente, evaluaciones independientes al Sistema de Control Interno programadas para la vigencia y estrategias para el fomento de la cultura del autocontrol programadas para la vigencia 2021, y de esta forma se determina la meta de avance trimestral a alcanzar con el fin de dar cumplimiento al 100% de las actividades planteadas para la vigencia.</t>
  </si>
  <si>
    <t>CIELO CASTILLA PALLARES</t>
  </si>
  <si>
    <t>JEFE DE OFICINA</t>
  </si>
  <si>
    <t>ccastilla@ins.gov.co</t>
  </si>
  <si>
    <t>2207700 ext. 1304</t>
  </si>
  <si>
    <t>Eficacia en la elaboración de actos administrativo relativos a Conceptos Toxicológicos (CT) y Dictámenes Técnico Toxicológicos(DTT) para productos Plaguicidas de uso en Colombia.</t>
  </si>
  <si>
    <t>Para la emisión de los  Conceptos Toxicológicos (CT) y Dictámenes Técnico Toxicológicos(DTT),  la Dirección de Vigilancia y Análisis del Riesgo en Salud Pública, emite los conceptos técnicos a La Oficina Asesora Jurídica  como insumo para la elaboración de los actos administrativos, los cuales una vez son emitidos por el INS, son notificados a las empresas que solicitan los CT y DTT, para tramites de su interes. Es por ello que se requiere del seguimiento a su elaboración con el fin de ser más eficientes en su elaboración y posterior notificación oportuna del documento final emitido al cliente.</t>
  </si>
  <si>
    <t>A_07 – Gestión Jurídica</t>
  </si>
  <si>
    <t>OFICINA ASESORA JURÍDICA</t>
  </si>
  <si>
    <t>Número de resoluciones elaboradas en término</t>
  </si>
  <si>
    <t xml:space="preserve">Número de conceptos tecnicos remitidos a la OAJ  </t>
  </si>
  <si>
    <t xml:space="preserve">Se debe realizar la medicion del porcentaje de los Actos Administrativos efectivamente proyectados por la OAJ a través de la división del No. De  resoluciones proyectadas/No. De conceptos técnicos emitidos para su adecuación juridica. El porcentaje que arrojara como resultado sera la medida de la eficacia de la OAJ respecto a la elaboracion en término de  de A.Adm. relativos a Conceptos Toxicológicos (CT) y Dictámenes Técnico Toxicológicos(DTT) frente a los Conceptos Técnicos remitidos por la DVARSP para tal fin. 
El calculo del procentaje  de la meta se debe realizar sobre la estimación de A. Adm  eleborados en el término dispuesto por procedimiento interno conforme Conceptos técnicos remitidos. Entre mayor sea el procentaje mayor será el cumplimiento de la meta establecida. Se establece el valor de la meta final a partir del cálculo de la línea base que resultó de la revisión del 2020.  
</t>
  </si>
  <si>
    <t>Numero de resoluciones  elaboradas en término  / Numero de conceptos técnos remitidos a la OAJ  * 100</t>
  </si>
  <si>
    <t>Base de datos Conceptos Toxicológicos</t>
  </si>
  <si>
    <t>01 de enero de 2020, fuente: base de datos concepto toxicológicos.,</t>
  </si>
  <si>
    <t xml:space="preserve">El calculo del procentaje  de la meta se debe realizar sobre la estimación de A. Adm  eleborados en el término dispuesto por procedimiento interno conforme Conceptos técnicos remitidos. Entre mayor sea el procentaje mayor será el cumplimiento de la meta establecida. Se establece el valor de la meta final a partir del cálculo de la línea base que resultó de la revisión del 2020.  </t>
  </si>
  <si>
    <t xml:space="preserve">Si bien el  POE-R02.0000-004 "CONCEPTOS TOXICOLÓGICOS Y EVALUACIÓN DEL RIESGO DE TOXICIDAD DE PLAGUICIDAS", establece " (...)  El tiempo establecido para elaborar el acto administrativo con los ajustes a que haya lugar es de 30 días hábiles contados a partir de la recepción del memorando emitido por el equipo técnico (...)", a través del presente indicador se prentende evidenciar la eficacia de la OAJ frente a la actividad  reduciendo el tiempo estimado por el citado POE. Para el cáculo se establecieron  como parámetro los meses de mayo y noviembre respecto a conceptos técnicos y los meses de junio y diciembre frente a resoluciones elaboradas, teniendo en cuenta que el citado procedimiento establece un tiempo máximo de un mes hábil para adecuar resolución. </t>
  </si>
  <si>
    <t>Sebastian Beltran Torres</t>
  </si>
  <si>
    <t>Ténico</t>
  </si>
  <si>
    <t>OAJ</t>
  </si>
  <si>
    <t>sbeltran@ins.gov.co</t>
  </si>
  <si>
    <t>Extención: 1109</t>
  </si>
  <si>
    <t>Gestión Jurídica</t>
  </si>
  <si>
    <t>Eficiencia en la elaboración de actos administrativos para Conceptos Toxicológicos (CT) y Dictámenes técnicoToxicológicos (DTT).</t>
  </si>
  <si>
    <t xml:space="preserve">Teniendo en cuenta la actividad realizada por  OAJ en cuanto, a elaboración de actos administrativo relativos a Conceptos Toxicológicos (CT) y Dictámenes Técnico Toxicológicos (DTT) para productos Plaguicidas de uso en Colombia, se debe verificar la eficiencia del Proceso Gestión Jurídica en la proyección del Act. Adm, toda vez que los errores ortográficos, yerros gramaticales o errores de forma presentes en las resoluciones emitidas y notificadas, implican para el cliente una nueva solicitud ante la administración para su corrección, generando  retrasos en los tramites del interés para el solicitante y disminuyendo la confianza y credibilidad en la actividad del INS por parte del mismo. </t>
  </si>
  <si>
    <t>Número de solicitudes de corrección de resoluciones por Yerro para (CT) y (DTT)</t>
  </si>
  <si>
    <t xml:space="preserve">Numero de resoluciones (CT) y (DTT) notificadas </t>
  </si>
  <si>
    <t xml:space="preserve">Medir el índice de Resoluciones que son objetadas por las empresas que solicitan Dictámenes TécnicoToxicológicos y Conceptos Toxicológicos por errores en la elaboración del acto administrativo, ajenos al concepto técnico emitido por el Grupo de Evaluación. La medición se realiza a partir de la línea base de (6) resoluciones teniendo en cuenta la revisión de los dos semestres del 2020. I semestre (65 notificadas/ 3 solicitudes) II semestre (65 notificadas / 9 solicitudes) , el promedio de los dos periodos fue 6. </t>
  </si>
  <si>
    <t>Número de solicitudes de corrección de resoluciones por Yerro para (CT) y (DTT) / Numero de resoluciones para (CT) y (DTT)  notificadas</t>
  </si>
  <si>
    <t xml:space="preserve">Número </t>
  </si>
  <si>
    <t>01 enero  de 2020, fuente: base de datos concepto toxicológicos</t>
  </si>
  <si>
    <t xml:space="preserve">El calculo de la meta  propuesta se debe realizar mediante la estimación de A. Adm sobre los cuales el cliente deba presentar solicitud de corrección por yerro o error de forma, sobre los A. Adm. notificados. Entre menor sea el numero de resoluciones sobre las cual es se solicite su corrección, mayor sera el cumplimiento de la meta establecida, por eso se deja el número 3 como el valor promedio de solicitudes que se deberían presentar. Se establece una línea base de (6) resoluciones teniendo en cuenta la revisión de los dos semestres del 2020. I semestre (65 notificadas/ 3 solicitudes) II semestre (65 notificadas / 9 solicitudes) , el promedio de los dos periodos fue 6. </t>
  </si>
  <si>
    <t>Técnico</t>
  </si>
  <si>
    <t>Mejoramiento de la competencia técnica de la Red de Donación y Trasplantes</t>
  </si>
  <si>
    <t>9) Optimizar el funcionamiento de las Redes de Trasplante y sangre en el país.</t>
  </si>
  <si>
    <t xml:space="preserve">El indicador permite realizar el seguimiento a la implementación de acciones trazadoras que realiza el grupo red donación y trasplantes, tales como asistencias técnicas, capacitaciones, auditoria, entre otras; y que impactan en el fortalecimiento de la capacidad técnica de la Red  en actividades criticas o estrategicas de los procesos de donación y trasplantes, aportando en el cumplimiento del plan de acción y d ela ruta de trabajo instituciomnal para el mejoramiento de la red. </t>
  </si>
  <si>
    <t>Número de acciones trazadoras cumplidas del proceso donaciòn -trasplante</t>
  </si>
  <si>
    <t>número total de acciones trazadoras del proceso</t>
  </si>
  <si>
    <t>A partir del seguimiento del Sistema de Información de la Red de Donación y Trasplantes RedDataINS©, funcionamiento permenante del grupo a través del Centro Regulador de Trasplantes, Auditoria a la Red y Biovigilancia se hace seguimiento y monitoreo de la implementación de acciones prioritarias dirigidas a la operación de la Red, el mejoramiento continuo y la vigilancia para la seguridad y calidad del proceso.  
Para ello y con el fin de fortalecer la competencia técnica de la red de donación y trasplantes  la medición del indicadore se realizará sobre el cuymplimiento de acciones trazadoras  desde la Coordinación Nacional de la Red de Donación y Trasplantes a las regionales de la Red, midiendo  el avance en cinco de estas acciones de seguimiento, las cuales se seleccionaron sobre procesos criticos que se estan implementando, y através de ellas se priorizan acciones para lograr mejoría en la competencia de la Red. Las acciones trazadoras a evaluar  son: 
- Implementación matching renal en el 100% de procesos de asignación 
- Porcentaje de cumplimiento planes de mejoramiento de auditoria vigencia anterior de los entes territoriales
- Validación mensual de la trazabilidad de la información donante-receptor en RedDataINS
- Atención continua CRT para la implementación del Registro Nacional de Donantes 
- Porcentaje de cumplimiento al analisis de casos reprorados de biovigilancia</t>
  </si>
  <si>
    <t>Variable Número de acciones trazadoras cumplidas del proceso donaciòn -trasplante /
número total de acciones trazadoras del proceso * 100</t>
  </si>
  <si>
    <t xml:space="preserve">RedDataINS© -  Registro Nacional de Donantes - Planes de auditoria - matriz de seguimiento casos Biovigilancia </t>
  </si>
  <si>
    <t>A partir del seguimiento del comportamiento del indicador que venia midiendose semestralmente se establece con la ultima valoración, la linea de base, y observando el comportamiento que ha venido manteniendo el mismo se espera que se logre aumentar en un punto porcentual en vigencia 2021</t>
  </si>
  <si>
    <t>Maria Angelica Salinas Nova</t>
  </si>
  <si>
    <t>Coordinadora Grupo Red Donación y Trasplantes</t>
  </si>
  <si>
    <t>Grupo Red Donación y Trasplantes</t>
  </si>
  <si>
    <t>msalinas@ins.gov.co</t>
  </si>
  <si>
    <t>2207700 ext 1355</t>
  </si>
  <si>
    <t>Concordancia en la emisión de conceptos toxicológicos, dictámenes técnicos toxicológicos y sus modificaciones con la normatividad aplicable a cada caso.</t>
  </si>
  <si>
    <t>Medir el grado de concordancia en los conceptos toxicológicos, dictámenes técnicos toxicológicos y sus modificaciones emitidos con la normatividad aplicable a cada caso contribuye a que se disminuyan los riesgos de brotes o eventos de emergencia que puedan causar el uso de los plaguicidas que van a ser usados en el país (Objetivo estratégico 2). En la emisión de los conceptos es posible evaluar el riesgo en salud previa comercialización del plaguicida contribuyendo a la seguridad sanitaria (Objetivo Institucional 4).</t>
  </si>
  <si>
    <t>R_02 – Vigilancia y Análisis del Riesgo en Salud Pública</t>
  </si>
  <si>
    <t>DIRECCIÓN DE VIGILANCIA Y ANALISIS DEL RIESGO EN SALUD PÚBLICA</t>
  </si>
  <si>
    <t>Número de resoluciones que aclaran, modifican, adicionan o revocan los conceptos toxicológicos, dictámenes técnicos Toxicologicos y sus modificaciones emitidos, en cuanto a la categoría toxicológica y la inclusión o no de frases de advertencia</t>
  </si>
  <si>
    <t>Número total de resoluciones notificadas por las cuales se emiten conceptos toxicológicos, dictámenes técnicos toxicológicos y sus modificaciones</t>
  </si>
  <si>
    <t>Se evalúa la concordancia de los conceptos toxicológicos, dictámenes técnicos toxicológicos y sus modificaciones emitidos con la normatividad aplicable a cada caso en cuanto a la clasificación de la categoría toxicológica y la inclusión o no de frases de advertencia, para lo cual se tiene en cuenta el derecho de recurrir de los solicitantes como eslabón de la cadena de trámite de registros sanitarios en pro de la protección de la salud. Los recursos de reposición se presentan para solicitar aclaración, modificación, adición o revocatoria del acto administrativo generado (Ley 1437/2011, Art. 74). Para la medición, se tendrán en cuenta las resoluciones notificadas y las resoluciones por las cuales se resuelven los recursos de reposición que modifican los actos administrativos en el periodo a medir (Ene a Jun y Jul a Dic).</t>
  </si>
  <si>
    <t>(Número de resoluciones que aclaran-modifican-adicionan o revocan los conceptos toxicológicos, dictámenes técnicos toxicológicos y sus modificaciones emitidos, en cuanto a la categoría toxicológica y la inclusión o no de frases de advertencia / (Número total de resoluciones notificadas por las cuales se emiten conceptos toxicológicos, dictámenes técnicos toxicológicos y sus modificaciones) x 100</t>
  </si>
  <si>
    <t>Base de datos de la Oficina Jurídica</t>
  </si>
  <si>
    <t>Metodología  de cálculo de la meta</t>
  </si>
  <si>
    <t>Corresponde al valor máximo obtenido en las mediciones realizadas de los años 2015 a 2020. Anteriormente la meta era 5,0%. 
La meta establecida es el margen de error máximo permitido para determinar que el proceso se mantiene bajo control, teniendo en cuenta la fluctación la cantidad de resoluciones semestrales y de los tipos de conceptos.</t>
  </si>
  <si>
    <t>Los recursos de reposición se pueden presentar dentro de los diez (10) días hábiles, posteriores a la notificación de la resolución (personal, electrónica o por aviso); por lo cual es necesario contar con la información actualizada de la Oficina Asesora Juridica.
Se precisa que el proceso depende de factores externos a la entidad, como es la demanda de solicitudes la cual ha disminuido en los últimos años debido a la culminación de la revaluación de los plaguicidas químicos de uso agrícola, la implementación del nuevo manual técnico andino, además de la afectación generada por la emergencia sanitaria decretada por la pandemia por Covid-19.
En el numerador del indicador se hace la precisión de las modificaciones de las resoluciones recusadas conforme la normatividad legal vigente.
En el numerador, se excluyen las resoluciones que aclaran-modifican-adicionan o revocan el concepto técnico que no estén relacionadas con un recurso de reposición y que no trate sobre la categoría toxicológica o la inclusión o no de frases de advertencia .</t>
  </si>
  <si>
    <t>Ivan Camilo Sanchez Barrera</t>
  </si>
  <si>
    <t>Coordinador del Grupo de Evaluación del Riesgo en Inocuidad de Alimentos y Plaguicidas</t>
  </si>
  <si>
    <t>Dirección de Vigilancia y Análisis del Riesgo en Salud Pública</t>
  </si>
  <si>
    <t>isanchez@ins.gov.co</t>
  </si>
  <si>
    <t>2207700 Ext: 1561</t>
  </si>
  <si>
    <t>Vigilancia y análisis del riesgo en salud pública</t>
  </si>
  <si>
    <t>Efectividad de la capacitación en vigilancia en salud pública.</t>
  </si>
  <si>
    <t>4) Fortalecer capacidades básicas del talento humano en salud para vigilancia y respuesta en el territorio nacional convirtiéndose en una entidad educativa.</t>
  </si>
  <si>
    <t xml:space="preserve">Medir que se realicen aumentos en las calificaciones del postest con respecto al pretest de las personas que reciben capacitaciones relacionadas con vigilancia en salud pública y epidemiología básica, lideradas por el proceso de Vigilancia y Análisis del Riesgo en Salud Pública, contribuye a verificar de una manera objetiva si se estan fortaleciendo capacidades básicas del talento humano en salud para vigilancia y respuesta en el territorio nacional, también para mantener el nivel de los procesos de capacitación que contribuya a convertir al INS en una entidad educativa (Objetivo estrategico 4). Contar con talento humano con el conocimiento apropiado permite la realización adecuada de la vigilancia y seguridad sanitaria (Objetivo institucional 4). </t>
  </si>
  <si>
    <t>Número de personas con aumento en la calificación en el postest con respecto al pretest</t>
  </si>
  <si>
    <t>Total de personas que realizaron evaluación pretest y postest</t>
  </si>
  <si>
    <t>En las capacitaciones definidas, los participantes presentan una prueba pretest al momento de iniciarlas y una prueba postest (evidencia de conocimiento) al momento de terminarlas. Las pruebas tienen los mismos items de evaluación. Los resultados de ambas pruebas se consolidan y se comparan, resaltando los participantes que aumentaron su calificación en el postest con respecto al pretest. Se suma la cantidad total de estos participantes y se calcula el indicador contra el total de participantes que presentaron ambas pruebas.</t>
  </si>
  <si>
    <t>(Número de personas con aumento en la calificación en el postest con respecto al pretest / Total de personas que realizaron evaluación pretest y postest) x 100</t>
  </si>
  <si>
    <t>Bases de datos de las capacitaciones.</t>
  </si>
  <si>
    <t>Metología de cálculo de la meta</t>
  </si>
  <si>
    <t>Corresponde al valor minimo obtenido en las mediciones de los años 2019 a 2020. Anteriomente la meta era 60%.
En esencia se requiere evidenciar la apropiación del conocimiento, teniendo en cuenta el tipo, tema y metodologia de los cursos a los que se aplica este indicador. La meta a obtener es la minima teniendo en cuenta los resultados evidenciados en años anteriores.</t>
  </si>
  <si>
    <t>* Se excluyen del indicador las capacitaciones que dentro de sus procedimientos no incluyan las pruebas pretest y postest. 
* Las dos pruebas tienen los mismos ítems de evaluación.</t>
  </si>
  <si>
    <t>Maritza Adegnis Gonzalez Duarte</t>
  </si>
  <si>
    <t>Coordinadora del Grupo de Formación del Talento Humano en Vigilancia y Salud Publica</t>
  </si>
  <si>
    <t>magonzalez@ins.gov.co</t>
  </si>
  <si>
    <t>2207700 Ext: 1241</t>
  </si>
  <si>
    <t>Eficacia en la operación y gestión semanal del sistema de alerta temprana</t>
  </si>
  <si>
    <t>Medir la eficacia de la gestión y operación del Sistema de Alerta Temprana (SAT) asegura la realización de la valoración y respuesta de las situaciones de riesgo con potencial repercusión para la salud pública y por lo tanto dar respuesta oportuna a brotes, epidemias, eventos de emergencia o amenazas producto de atentados biológicos y situaciones de vigilancia rutinaria (Objetivo estrategico 2). Al realizar la gestión del SAT para potenciales situaciones de riesgo en el país se aporta a la vigilancia y divulgación de reportes del seguimiento de las situaciones de alerta a tomadores de decisión (Objetivo institucional 4).</t>
  </si>
  <si>
    <t>Numero de semanas con gestorias del Sistema de Alerta Temprana (SAT) realizadas</t>
  </si>
  <si>
    <t>Número de semanas epidemiologicas en el año</t>
  </si>
  <si>
    <t>Numero de días calendario con reporte del Sistema de Alerta Temprana (SAT)</t>
  </si>
  <si>
    <t>Total de dias calendario del año</t>
  </si>
  <si>
    <t>La gestión semanal del SAT y la publicación diaria de alertas a los tomadores de decisión preestablecidos, que realiza el proceso de Vigilancia y Análisis del Riesgo en Salud Pública, se registra en bases de datos de información liderados por el Grupo de Gestión del Riesgo, Respuesta Inmediata y Comunicación del Riesgo. Con esta información se mide la gestión y operación del SAT la cual debe realizarse de manera ininterrumpida durante el año.</t>
  </si>
  <si>
    <t>(((Numero de semanas con gestorías del sistema de alerta temprana realizadas / número de semanas epidemiologicas en el año) x 0,5) + ((Número de días calendario con reporte del SAT / Total días calendario del año) x 0,5)) x 100</t>
  </si>
  <si>
    <t>1. Base de almacenamiento de información del Grupo de Gestión del Riesgo, Respuesta Inmediata y Comunicación del Riesgo (GGRRI-CR)
2. Reportes del Sistema de alerta temprana diarios realizados por el GGRRI-CR</t>
  </si>
  <si>
    <t>En el marco legal de función del grupo y aquellas asignadas por la normatividad vigente en el INS la operación y gestoría debe realizarse ininterrumpidamente durante el año.</t>
  </si>
  <si>
    <t>Al ser un proceso de gestoría interna, no dependiente de externos, no se presentan restricciones para la medición del indicador.</t>
  </si>
  <si>
    <t>Angela Patricia Alarcón Cruz</t>
  </si>
  <si>
    <t xml:space="preserve">Coordinadora del Grupo Gestión del Riesgo, Respuesta Inmediata y Comunicación del Riesgo / Centro de Operaciones de Emergencia </t>
  </si>
  <si>
    <t>aalarcon@ins.gov.co</t>
  </si>
  <si>
    <t>2207700 Ext: 1425</t>
  </si>
  <si>
    <t>Toma de conciencia ambiental de los funcionarios del INS.</t>
  </si>
  <si>
    <t xml:space="preserve">El objetivo del indicador es mejorar el nivel de conocimientos del sistema de gestión ambiental a fin de controlar los aspectos ambientales significativos y evitar impactos ambientales, para contribuir con cumplimiento del Modelo Integral de Planeación y Gestión -MIPG y de manera particular con la dimensión 3 Gestión con valores para resultados, en relación al numeral 3.2.3.3. Gestión ambiental para el buen uso de los recursos públicos, siendo la adopción de conocimiento el eje trasversal y factor de éxito para el mejoramiento del desempeño ambiental </t>
  </si>
  <si>
    <t>A_05 – Gestión Ambiental</t>
  </si>
  <si>
    <t>Calificación evaluación-capacitaciones ambientales</t>
  </si>
  <si>
    <t>El indicador mide los resultados obtenidos en las evaluaciones resultantes de la capacitaciones  e inducciones  sobre el sistema de gestión ambiental del instituto, y se mide tomando la mediana de todos los resultados de los asistentes a las capacitaciones.</t>
  </si>
  <si>
    <t>Mediana de resultados de evaluación obtenidos en capacitaciones de Gestión Ambiental</t>
  </si>
  <si>
    <t>Las evaluaciones se realizan por medio de un formulario creado en google forms, los cuales se pueden encontrar en la pestaña de inducción institucional y todos son almacenados en el correo gestionambientalins@gmail.com.</t>
  </si>
  <si>
    <t>2019/</t>
  </si>
  <si>
    <t>La metodología de calculo de la meta se toma a partir de una escala de calificación de 1 al 10, tomando como meta 7 debido al que este rango corresponden a puntaje Muy bueno.</t>
  </si>
  <si>
    <t>Yenny Milena Quiroga Castro</t>
  </si>
  <si>
    <t xml:space="preserve">Gestión Ambiental </t>
  </si>
  <si>
    <t>yquiroga@ins.gov.co</t>
  </si>
  <si>
    <t>2207700 Ext. 1114</t>
  </si>
  <si>
    <t>Gestión Ambiental</t>
  </si>
  <si>
    <t>Reconocimiento por la Secretaría Distrital de Ambiente en el programa PREAD</t>
  </si>
  <si>
    <t xml:space="preserve">El indicador mide el desempeño ambiental  y responsabilidad socialdel INS frente a los requisitos del Programa de Excelencia Ambiental Distrital PREAD, esto ayudando al cumplimiento del Modelo Integral de Planeación y Gestión -MIPG y de manera particular con la dimensión 3 Gestión con valores para resultados, en relación al numeral 3.2.3.3. Gestión ambiental para el buen uso de los recursos públicos, en el que menciona que las entidades en su gestión tendrán en cuenta el componente ambiental, para lo cual deben entre otros, establecer las mediciones que permitan evidenciar el desempeño ambiental y los resultados del PREAD se pueden evidenciar esta medición. </t>
  </si>
  <si>
    <t>Auditoria PREAD SDA:Puntaje final</t>
  </si>
  <si>
    <t>La medición se obtiene del puntaje obtenido en el Programa de Excelencia Ambiental Distrital -PREAD de la Secretaria Distrital de Ambiente. 
El programa califica de acuerdo con tres componentes los cuales son:
1.Componente 1 - Sistema de Gestión Ambiental
2. Componente 2- Proyectos de Producción y Consumo Sostenible
3. Componente 3- Responsabilidad Social Empresarial con Enfoque Ambiental</t>
  </si>
  <si>
    <t>Puntaje obtenido del  programa PREAD.</t>
  </si>
  <si>
    <t>Informe final PREAD-Secretaria Distrital de Ambiente.</t>
  </si>
  <si>
    <t xml:space="preserve">Puntaje </t>
  </si>
  <si>
    <t>01/02/2021
 Lineamientos PREAD 2021</t>
  </si>
  <si>
    <t>La meta se calcula de acuerdo con la  RESOLUCIÓN No. 00011 de la Secretaria Distrital de Ambiente "Por la cual se regula la operación del Programa de Excelencia Ambiental Distrital – PREAD, y se toman otras determinaciones", en su artículo tercero donde habla sobre las categorías de reconocimiento y el puntaje que lo determina.</t>
  </si>
  <si>
    <t>Gestión Administrativa</t>
  </si>
  <si>
    <t xml:space="preserve">Mejoramiento de la Red de Bancos de Sangre y Servicios de Transfusión </t>
  </si>
  <si>
    <t>De acuerdo a la misioanlidad y competencias del INS respecto a la Coordinación de la Red Nacional de Bancos de sangre y Servicios de Transfusión, se hace necesario monitorear indicadores que den cuenta de los esfuerzos a la mejora en relación con la seguridad transfusional.
Este indicador responde a las acciones previstas desde INS en su rol de Coordinador de la Red de Bancos de Sangre, dado que da cuenta de manera objetiva de los avances a los que la misma responde, a partir de metas trazadas en el marco de salud publica, y lineamientos de seguridad transfusional, de las acciones que redundan en mejora de los mismo. POr ello con este se responde lo fijado en el poyecto descrito en la ficha EBI que da origen a la planeación de las actividades</t>
  </si>
  <si>
    <t>Número total actores (bancos de sangre y servicios de transfusión)  priorizados de
acuerdo a matriz de seguimiento de indicadores
priorizados para la vigencia, que generen actividades
de acompañamiento tecnico (presencial o virtual)</t>
  </si>
  <si>
    <t>Número de total actores (bancos de sangre y servicios de transfusión)que presentan mejora
en la matriz de seguimiento de indicadores
priorizados para la vigencia, posterior a recibir
acompañamiento tecnico (presencial o virtual)</t>
  </si>
  <si>
    <t>A partir del seguimiento del Sistema de Información en Hemovigilancia "SIHEVI-INS©" se hace seguimiento de los indicadores disgregados de acuerdo a mecanismos de medición, a partir de ello se establece la matriz de priorización y se define la unidad de analisis.
Unidad de analisis: en el caso de banco de sangre se hace seguimiento uno a uno; en el caso de servicios de transfusión, considerando el número de instituciones, el seguimiento se hace por departamento</t>
  </si>
  <si>
    <t>Variable 2 / Variable 1 * 100</t>
  </si>
  <si>
    <t xml:space="preserve">SIHEVI-INS© </t>
  </si>
  <si>
    <t>86%,2</t>
  </si>
  <si>
    <t>Maria Isabel Bermudez Forero</t>
  </si>
  <si>
    <t>Coordinadora Red Nacional Bancos de Sangre y Servicios de Transfusión</t>
  </si>
  <si>
    <t>Red Nacional Bancos de Sangre y Servicios de Transfusión</t>
  </si>
  <si>
    <t>mbermudez@ins.gov.co</t>
  </si>
  <si>
    <t>Planeación Institucional</t>
  </si>
  <si>
    <t>Eficacia en el desarrollo de productos de nuevo conocimiento científico y tecnológico en salud pública y Biomedicina.</t>
  </si>
  <si>
    <t>1) Desarrollar y gestionar el conocimiento científico en salud y biomedicina para contribuir a mejorar las condiciones de salud de las personas;</t>
  </si>
  <si>
    <t xml:space="preserve">El indicador le aporta a la consecución del objetivo institucional y estratégico puesto que los productos de generación de conocimiento resultan de la dinámica propia de la ejecución de proyectos de investigación y en ellos se plasman los aportes significativos al a un área de conocimiento, previamente han sido discutidos y validados para llegar a ser incorporados a la discusión científica, al desarrollo de las actividades de investigación, al desarrollo tecnológico, y que pueden ser fuente de innovaciones, contribuyendo así a desarrollar y gestionar conocimiento científico con el fin último de disponer de evidencias que contribuyan a mejorar las condiciones de salud de la población colombiana. </t>
  </si>
  <si>
    <t>R_03 – Investigación en Salud Pública</t>
  </si>
  <si>
    <t>DIRECCIÓN DE INVESTIGACIÓN EN SALUD PÚBLICA</t>
  </si>
  <si>
    <t>Sumatoria de  productos de nuevo conocimiento generados en el período de evaluación</t>
  </si>
  <si>
    <t>Se tomarán los productos reportados del periodo de medición de cada trimestre según las siguientes categorías de productos:
1. Artículos científicos publicados en revistas científicas
2. Manuscritos científicos sometidos a publicación a una revista científica
3. Libros científicos
4. Capítulos de libros científicos
5. Otras publicaciones de resultados de investigación en diferentes medios
6. Informes científico técnicos de avance y finales de investigación para evaluación
7. Elaboración e implementación de guías y manuales científicos y técnicos (estandarización y validación de técnicas y metodologías)
8. Producción  de evidencia científica a tomadores de decisiones en salud pública, basadas en resultados de investigación (policy brief)</t>
  </si>
  <si>
    <t xml:space="preserve">Sumatoria de productos de nuevo conocimiento generados en el período de evaluación </t>
  </si>
  <si>
    <t>Informes generados por las 5 direcciones técnicas del INS</t>
  </si>
  <si>
    <t>31 de diciembre del 2020, informe de productos generados por cada dirección técnica y consolidados por la DISP</t>
  </si>
  <si>
    <t>Maritza Ordóñez Mosquera</t>
  </si>
  <si>
    <t>Dirección de Investigación en Salud Pública</t>
  </si>
  <si>
    <t>mordonezm@ins.gov.co</t>
  </si>
  <si>
    <t>Investigación en Salud Pública</t>
  </si>
  <si>
    <t>Eficacia en la obtención de productos de apropiación social del conocimiento científico en salud pública y Biomedicina.</t>
  </si>
  <si>
    <t>2) Realizar investigación científica básica y aplicada en salud y biomedicina</t>
  </si>
  <si>
    <t xml:space="preserve">El indicador de la eficacia de la obtención de productos de apropiación social del conocimiento mide la difusión de los resultados obtenidos de la ejecución de proyectos de investigación y actividades científicas y tecnológicas desarrolladas, poniendo al servicio la experticia científico-técnica del talento humano de la Entidad, buscando así involucrar a la comunidad científica y a la comunidad en general. Se espera que este tipo de procesos propicien la participación activa de ciudadanos y comunidades con quienes conjuntamente se desarrollan iniciativas de apropiación social de la ciencia, la tecnología y la Innovación, de manera que se aporten al objetivo de continuar formulando y ejecutando investigaciones científicas con el fin último de disponer de evidencias que contribuyan a mejorar las condiciones de salud de la población colombiana. </t>
  </si>
  <si>
    <t>Total productos de apropiación social del conocimiento científico en salud y Biomedicina generados en el período de evaluación</t>
  </si>
  <si>
    <t>Se tomarán los productos reportados del periodo de medición de cada trimestre de la DISP según las siguientes categorías de productos:
1. Conferencias magistrales o presentaciones en eventos científicos (modalidad oral y cartel)
2. Organización o participación en eventos científicos (cursos, talleres, seminarios científico-técnicos) 
3. Evaluación técnica de artículos como par evaluador
4. Evaluación técnica de proyectos como par evaluador
5. Evaluación de trabajos de grado, de investigación y tesis
6. Participación en comités interinstitucionales y mesas técnicas</t>
  </si>
  <si>
    <t xml:space="preserve">Sumatoria de productos de apropiación social del conocimiento científico en salud y Biomedicina generados en el período de evaluación </t>
  </si>
  <si>
    <t>Informe de Gestión Dirección de Investigación en Salud Pública</t>
  </si>
  <si>
    <t>31 de diciembre del 2020, informe de productos generado por la DISP</t>
  </si>
  <si>
    <t>Eficacia en la producción de conocimiento a través de la participación en la formación científica de investigadores en salud pública y Biomedicina.</t>
  </si>
  <si>
    <t>La formación científica de talento humano contribuye a lograr el desarrollo técnico, científico, tecnológico y de innovación del país, buscando transmitir saberes y experiencias a las nuevas generaciones, garantizando así la gestión de de conocimiento científico para contribuir a mejorar la condiciones de salud de la población</t>
  </si>
  <si>
    <t>Total personas en formación científica en el período de evaluación</t>
  </si>
  <si>
    <t>Los valores reportados del periodo de medición de cada trimestre son logros acumulados
Incluye las siguientes categorías de productos: 
1. Ejecución, dirección y codirección de trabajos de grado (pregrado y especialización)
2. Ejecución, dirección y codirección de trabajos de investigación (maestrías)
3. Ejecución, dirección y codirección de tesis (doctorado)
4. Tutorías / Pasantías / Entrenamiento 
5. Jóvenes Investigadores e Innovadores (Colciencias)
6. Profesionales en servicio social obligatorio en investigación (Rurales)</t>
  </si>
  <si>
    <t xml:space="preserve">Sumatoria de personas en formación científica en el período de evaluación en el período de evaluación </t>
  </si>
  <si>
    <t>Histórico de este indicador en vigencias anteriores. Se aclara que se proyecta la meta por debajo de la línea base, teniendo en cuenta que dado el confinamiento no se han aceptado nuevos estudiantes para prácticas de laboratorio para el 2021</t>
  </si>
  <si>
    <t>Indice de citación de publicaciones cientificas del INS</t>
  </si>
  <si>
    <t>El indicador le aporta a la consecución del objetivo institucional y estratégico dado que las publicaciones científicas contribuyen a desarollar conocimiento científico en salud y biomedicina, fomentan la consolidación de redes de conocimiento, investigación e innovación en temas de salud pública; esto se plasma si tomamos en cuenta que el indicador apunta a medir las citaciones de las publicaciones científicas del INS, lo que permite demostrar la visibilidad internacional en cuanto a la forma en que las publicaciones científicas de investigación son percibidas y evaluadas.</t>
  </si>
  <si>
    <t>Total artículos publicados en revistas indexadas</t>
  </si>
  <si>
    <t>Total de artículos publicados con citaciones</t>
  </si>
  <si>
    <t>Se toman los artículos científicos publicados por la DISP en los dos años anteriores a la vigencia reportada en revistas indexadas y se hace la búsqueda a través del Google Académico (http://scholar.google.com.co/)  con el método de búsqueda nombre completo del artículo. Se revisa que artículos fueron citados por lo meno una vez durante la ventana de dos años. Se aclara que los rangos de interpretación no son acumulativos por cada periodo de medición.</t>
  </si>
  <si>
    <t>(Total de artículos científicos publicados con citaciones / Total artículos publicados en revistas indexadas) * 100</t>
  </si>
  <si>
    <t>Informe de indicadores de la DISP de dos vigencias anteriores</t>
  </si>
  <si>
    <t>flujo</t>
  </si>
  <si>
    <t>31 de diciembre del 2020, informe de indice de citaciones generado por la DISP</t>
  </si>
  <si>
    <t>Histórico de este indicador en vigencias anteriores</t>
  </si>
  <si>
    <t xml:space="preserve">Biomédica es una de las 23 revistas escogidas en el 2019 a nivel internacional, en la categoría de Medicina Tropical, por el Journal Citation Reports/Web of Science y la única que publica en español. Tener factor de impacto en este índice es un gran logro si se tiene en cuenta que se compite con otras revistas internacionales que publican en inglés para un público que, en su mayoría domina este idioma. Tener este tipo de publicaciones nos da visibilidad a nivel institucional e impulsa el objetivo de promover la investigación científica y ser referentes en el país. </t>
  </si>
  <si>
    <t>Número de citaciones totales de Biomédica</t>
  </si>
  <si>
    <t>Número total de artículos de la Revista Biomédica en el período a medir</t>
  </si>
  <si>
    <t>El índice de citación de Biomédica o factor de impacto, del Journal Citation Report, (JCR) indica el número promedio de veces que los artículos de la revista Biomédica publicados en los dos años anteriores fueron citados.
Se aclara que los rangos de interpretación no son acumulativos por cada periodo de medición.</t>
  </si>
  <si>
    <t>Indicador generado por el Journal Citation Report anualmente. Es publicado y el INS no realiza el cálculo</t>
  </si>
  <si>
    <t>Journal Citation Report</t>
  </si>
  <si>
    <t>Numérica</t>
  </si>
  <si>
    <t>0.597</t>
  </si>
  <si>
    <t>Para los indicadores de la Dirección de Investigación se decidió mantener el valor de 0.5, dado que de acuerdo con los resultados de los últimos cinco años que arroja dicho índice, este es el valor promedio de los estimativos de citación. Adicional a lo anterior, Biomédica ha duplicado su productividad, publicando un mayor número de artículos en salud y biomedicina, lo que aumenta el denominador.</t>
  </si>
  <si>
    <t>Factor de impacto de la revista Biomédica del INS</t>
  </si>
  <si>
    <t>Comunicación Institucional</t>
  </si>
  <si>
    <t>Eficacia del plan de actividades de comunicaciones</t>
  </si>
  <si>
    <t>Cumplir con el plan de comunicaciones ( solicitudes internas de las distintas áreas, programación de eventos y solicitudes de la dirección general)  nos permite una priorización y ejecución de aquellas actividades que contribuyan a los objetivos de posicionamiento que tiene el INS como una entidad líder en el sector de la ciencia, la innovación y la tecnología y del sector salud.</t>
  </si>
  <si>
    <t>D_03 – Comunicación Institucional</t>
  </si>
  <si>
    <t xml:space="preserve">COMUNICACIÓN INSTITUCIONAL </t>
  </si>
  <si>
    <t>actividades planeadas</t>
  </si>
  <si>
    <t xml:space="preserve"> actvidades ejecutadas</t>
  </si>
  <si>
    <t>Es un indicador de eficacia que mide el cumplimiento de las actividades planeadas en comunicaciones trimestralmente y que son solicitadas a través del service manager y otros.</t>
  </si>
  <si>
    <t>Nro. Total Actividades ejecutadas  /No.Activdades totales actividades planeadas *100</t>
  </si>
  <si>
    <t>Service Manager y actividades planeadas desde la dirección general.</t>
  </si>
  <si>
    <t>%</t>
  </si>
  <si>
    <t>5 días</t>
  </si>
  <si>
    <t>Service Manager Dic 2020</t>
  </si>
  <si>
    <t>&lt;100</t>
  </si>
  <si>
    <t xml:space="preserve">Se hace una revisión del cumplimiento de las actividades planeadas para cada trimestre. </t>
  </si>
  <si>
    <t>Se cuenta con este indicador desde que se implementó en 2018 el service manager que permite contar con toda la trazabilidad del proceso, a excepción de algunas pocas solicitudes que son solicitadas directamente por la direción general.</t>
  </si>
  <si>
    <t>Carolina Villada Mejía</t>
  </si>
  <si>
    <t>profesional especializado</t>
  </si>
  <si>
    <t>Dirección General</t>
  </si>
  <si>
    <t>cvillada@ins.gov.co</t>
  </si>
  <si>
    <t>Efectividad de las actividades y piezas de comunicación interna dirigidas a los colaboradores del INS</t>
  </si>
  <si>
    <t xml:space="preserve">Medir la efectividad de los mensajes, su pertinencia, que sean los correctos y que permitan al equipo de colaboradores del INS estar sintonizado con la estrategia institucional, aporta al liderazgo del INS en la consolidación de sus objetivos de posicionamiento relacionados con liderazgo técnico y científico. Un público interno sintonizado con los objetivos de la entidad y comunicando  internamente sus logros institucionales, sus procesos, sus reconocimientos contribuyen al posicionamiento interno de una cultura orientada a lograr los resultados de la entidad. </t>
  </si>
  <si>
    <t>No. Total de colaboradores a sondear (al menos 5% de la población total).</t>
  </si>
  <si>
    <t>No. Total de colaboradores sondeados</t>
  </si>
  <si>
    <t>Se realizará un sondeo con tres preguntas básicas que nos permitan evaluar la efectividad de lo que se está haciendo en comunicación interna. El sondeo incluye la identificación de los canales, cuáles son los de mayor usabilidad, claridad de los mensajes y comprensión de los mismos.</t>
  </si>
  <si>
    <t xml:space="preserve">Total de colaboradores con respuesta /cien por ciento población sondeada </t>
  </si>
  <si>
    <t>resultados de los sondeos y TICS</t>
  </si>
  <si>
    <t>&lt;75%</t>
  </si>
  <si>
    <r>
      <t xml:space="preserve"> </t>
    </r>
    <r>
      <rPr>
        <sz val="10"/>
        <rFont val="Arial"/>
        <family val="2"/>
      </rPr>
      <t>Se estima teniendo en cuenta los resultados del sondeo realizado  en 2017, cuando se empezaron a realizar lo sondeos internos a los empleados. En esos sondeos se obtuvo respuesta positiva de más del 70% de la población sondeada.</t>
    </r>
  </si>
  <si>
    <t>3167477852 Ext. 2039</t>
  </si>
  <si>
    <t xml:space="preserve">Calificación política de Direccionamiento estratégico y planeación FURAG </t>
  </si>
  <si>
    <t>D_01 – Planeación Institucional</t>
  </si>
  <si>
    <t>FURAG</t>
  </si>
  <si>
    <t>Sebastian Villarreal Romero</t>
  </si>
  <si>
    <t>svillarreal@ins.gov.co</t>
  </si>
  <si>
    <t>2207700 Ext 1666</t>
  </si>
  <si>
    <t>Índice</t>
  </si>
  <si>
    <t>Consolidar y enviar información a Control Interno</t>
  </si>
  <si>
    <t>Revisar y enviar reporte para conceptos</t>
  </si>
  <si>
    <t>Solicitar información a Dependencias responsables de Documento Conpes</t>
  </si>
  <si>
    <t>Reportar informe al Congreso, al MSPS</t>
  </si>
  <si>
    <t>Solicitar información a Dependencias según requerimiento MSPS</t>
  </si>
  <si>
    <t>Cargar información en aplicativo FURAG</t>
  </si>
  <si>
    <t>Recolectar y Validar Información</t>
  </si>
  <si>
    <t>Reportar ITA</t>
  </si>
  <si>
    <t>Publicar en SUIT los resultados de Trámites y OPAS</t>
  </si>
  <si>
    <t>Revisar el estado de Trámites y OPAS</t>
  </si>
  <si>
    <t>Monitorear la dinámica de los indicadores</t>
  </si>
  <si>
    <t>Revisar y ajustar los indicadores del INS</t>
  </si>
  <si>
    <t>Dar trámite a las solicitudes de CDP</t>
  </si>
  <si>
    <t>Realizar seguimientos periódicos al PAAC</t>
  </si>
  <si>
    <t>Consolidar PAAC</t>
  </si>
  <si>
    <t>Reportar avances del PSGD</t>
  </si>
  <si>
    <t xml:space="preserve">Hacer seguimientos periódicos al PIGD
</t>
  </si>
  <si>
    <t>Gestionar seguimientos periódicos</t>
  </si>
  <si>
    <t>Publicar Plan de Acción en página WEB</t>
  </si>
  <si>
    <t>Consolidar Plan de Acción para la vigencia</t>
  </si>
  <si>
    <t>Tramitar las solicitudes de carácter presupuestal en los aplicativos  de cada Entidad (DNP, Minhacienda, MSPS)</t>
  </si>
  <si>
    <t>Asesorar en la formulación y actualización de proyectos de inversión</t>
  </si>
  <si>
    <t>Índice de cumplimiento Plan de acción- Planeación estratégica</t>
  </si>
  <si>
    <t>Estratégicos</t>
  </si>
  <si>
    <t>Gestión de Calidad</t>
  </si>
  <si>
    <t>Misionales</t>
  </si>
  <si>
    <t>Apoyo</t>
  </si>
  <si>
    <t>Control Institucional</t>
  </si>
  <si>
    <t>Fichas técnicas indicadores de gestión INS 2021</t>
  </si>
  <si>
    <t>Preparar la Audiencia de Rendición de Cuentas a la ciudadanía</t>
  </si>
  <si>
    <t>puntaje obtenido por la entidad en la dimensión de Direccionamiento estratégico y planeación</t>
  </si>
  <si>
    <t xml:space="preserve">Conservar una calificación que permita continuar en el quintil sobresaliente en la dimisnsión relacionada, garantiza que  la entidad cuenta con los instrumentos administrativos adecuados a nivel de planeación estratégica y el  reconocimiento del sector  de los mismos </t>
  </si>
  <si>
    <t xml:space="preserve">Calificación obtenida en el FURAG de la política de  Direccionamiento estratégico y planeación FURAG. El objetivo es permanecer en el quintil sobresaliente en la dimensión de Direccionamiento estratégico y Planeación. Esta se realiza de acuerdo a la preguntas realizadas en el formulario unico de  avance a la gestión remitido por el Departamento Administrativo de la función Pública </t>
  </si>
  <si>
    <t>El índice se construye a partir de los indicadores de las actividades del Plan de Acción 2021, correspondientes al proceso de Planeación Estratégica de la Oficina de Planeación. Las actividades que se utilizan se muestran más abajo). Se utiliza una estructura de ponderación anidada en productos, esto es, cada producto tiene el mismo peso. Dado que se identificaron 15 productos en este proceso, cada uno tiene un peso de (0,0666666666666667). Dentro de estos 15 productos, se encuentran 23 actividades.  Cada actividad, al interior del producto correspondiente, tiene la ponderación señalada en el Plan de Acción, de tal manera que la sumatoria de las actividades de cada producto no podrá exceder el valor de 0,00625 en cada periodo. El cálculo constituye un promedio ponderado, que consta del peso de cada actividad multiplicado por el avance de cada indicador durante el trimestre. La meta anual corresponde a la sumatoria de los avances trimestrales, o lo que es igual, al promedio ponderado de los avances anuales.
Las variables señaladas se refieren las actividades consignadas en el Plan de Acción 2021 y los valores de avance serán los que registren los indicadores que miden cada actividad.</t>
  </si>
  <si>
    <t>(avance Indicador actividad 130111  *0,0666666666666667)+(avance indicador actividad 130121*0,0666666666666667)+(avance indicador (1) actividad 130211  *0,0133333333333333+ avance indicador (2) 130211* 0,00666666666666667+avance indicador (3)130211* 0,0466666666666667)+ (avance Indicador actividad 130221  *0,0666666666666667) + (avance indicador 130231*0,0666666666666667) + (avance indicador (1) actividad 130241  *0,0333333333333333+ avance indicador (2) actividad 130242* 0,0333333333333333) + (avance Indicador actividad 130251  *0,0666666666666667)+ (avance indicador (1) 130311* 0,04 + avance indicador (2) actividad 130312* 0,0266666666666667)+(avance indicador (1) 130411* 0,0466666666666667 + avance indicador (2) actividad 130412 *0,02)+ (avance indicador 130511 *0,0666666666666667)+ (avance indicador  (1) actividad 130521 *0,0466666666666667)+  avance indicador (2) 130522 *0,02)+  (avance indicador  (1) actividad  130531 *0,04+  avance indicador (2) 130532 *0,0266666666666667)  + (avance indicador  (1) actividad 130541  *0,0333333333333333+  avance indicador (2)actividad 130542 *0,0333333333333333) + (avance Indicador actividad 130551  *0,0666666666666667)+ (avance actividad 130561*0,0666666666666667)</t>
  </si>
  <si>
    <t>&lt;0,733333333333334</t>
  </si>
  <si>
    <t>&gt;0,733333333333334</t>
  </si>
  <si>
    <t>&lt;0,686666666666667</t>
  </si>
  <si>
    <t>&gt;0,686666666666667</t>
  </si>
  <si>
    <t>&lt;0,473333333333333</t>
  </si>
  <si>
    <t>&gt;0,473333333333333</t>
  </si>
  <si>
    <t>&lt;0,553333333333333</t>
  </si>
  <si>
    <t>&gt;0,553333333333333</t>
  </si>
  <si>
    <t>Las metas se calcularon realizando el promedio ponderado de las metas planteadas para cada indicador de las 23 actividades identificadas en el Plan de Acción 2021 (Planeación Estratégica) frente a su peso. En este sentido, cada variable tiene un punto de corte que surge a partir de la meta y ponderación de cada uno de los indicadores. Con base en esto, la meta del cada trimestre resulta de la sumatoria de estos puntos de corte. Las metas varían cada trimestre dado que no todas las actividades se hacen en todos los trimestres</t>
  </si>
  <si>
    <t>Se escoje el tipo de acumulación "Acumulado", teniendo en cuenta que las actividades realizadas en cada trimestre varían. Esto es, no todas las actividades se realizan en todos los trimestres. En este sentido, cada periodo es independiente del otro pero la meta del año corresponde a la sumatoria de los 4 trimestres</t>
  </si>
  <si>
    <t>La Oficina Asesora de Planeación y en específico el proceso e Planeación Estratégica, cumple con multiples tareas que impactan el acionar de las diferentes dependencias institucionales, para la OAP es indispensable gestionar un indicador que permita ver y medir su aporte al Modelo Integrado de Planeación y Gestión  en el ambito que le corresponde, por ello se requiere recoger en un solo indicador integral el cumulo de actividades desarrollados en función de su funcionamiento estratégico.</t>
  </si>
  <si>
    <t>Reportes Plan de Acción Oficina de Planeación indicadores actividades: 130111; 130121; 130211; 130212; 130213; 130221; 130231; 130241; 130242; 130251; 130311; 130312; 130411; 130412; 130511; 130521; 130522; 130531; 130532; 130541; 130542; 130551; 130561</t>
  </si>
  <si>
    <t xml:space="preserve">El obejtivo es mantener el resultado en la dimensión de Direccionamiento estratégico y planeación y mantenerse en el quintil sobresaliente (quintil 5). De esta manera  se está garantizando que  la entidad cuenta con los instrumentos administrativos adecuados a nivel de planeación estratégica y el  reconocimiento del sector  de los mismos </t>
  </si>
  <si>
    <t>Redes en salud pública</t>
  </si>
  <si>
    <t>El INS cuenta con un Sistema Integrado de Gestión del cual surgen lineamientos trasversales en pro de la articulación de procesos, desde Gestión de Calidad se tienen definidos los lineamientos para la gestión de la administración documental, entre otros;  a tarves del tiempo se ha buscado la adherencia y apropiacion por parte del personal del cumplimiento de dichos lineamientos a fin de reducir los reprocesos y la eficacia en el cumplimiento y gestiíon de dichas actividades como parte de la implementación efectiva de los requisitos definidos en MIPG articulado a las normas de certificacion y acreditación de la entidad, dando cumplimineto a las politicas institucionales en el marco del SIG.</t>
  </si>
  <si>
    <t>Total de solicitudes sin devoluciones para ajustes</t>
  </si>
  <si>
    <t>Se considera mantener el tipo de acumulación de flujo, dado que la línea base solo se tiene como referencia, pero no se tiene en cuenta para el cálculo de porcentaje de avance. Adicionalmente, este tipo de acumulación se emplea cuando cada año es independiente de resultados o avances de años anteriores, lo que resulta adecuado en este caso, teniendo en cuenta que el resultado del año anterior fue atípico dado que “en 2020 se tuvo una disminución en el número de documentos revisados, lo cual se intuye que fue causado por la declaración de la emergencia sanitaria, lo que pudo tener relación con el aumento en el porcentaje de medición ya que el cuarto trimestre fue el de más alto porcentaje obtenido y el único que superó la barrera del 60%, motivo por el cual no se considera como línea base real” .</t>
  </si>
  <si>
    <t>Histórico de este indicador en vigencias anteriores. Se aclara que la línea base (sumatoria de productos de generación de conocimiento logrados en la vigencia 2020) estuvo por fuera del promedio de los resultados de los años anteriores, dado que fue un año de confinamiento durante el cual muchos investigadores dedicaron sus esfuerzos a la escritura de productos lo que elevó la cifra estimada; así mismo, el momento coyuntural del país por la pandemia producida por el virus SARS-CoV-2 incrementó el número de guías, informes, infografías, entre otros, que generó el INS en la temática de Covid 19. Para el 2021 se proyecta mantener la tendencia en cuanto a producción científica, escribiendo artículos e informes por encima del promedio de años anteriores dada la coyuntura vigente por la emergencia.  La Dirección de Vigilancia aporta bastantes productos en este indicador en la categprçoa publicaciones de resultados de investigación en diferentes medios.</t>
  </si>
  <si>
    <r>
      <t xml:space="preserve">Indicador acumulativo, al finalizar la vigencia se esperan 350 productos de generación de conocimiento.
Dado que el indicador registró un cumplimiento porcentual del 388% en el primer trimestre de 2021, se realizó una mesa de trabajo y se replantearon las metas hacia arriba, tal y como se muestra a continuación:
 Periodo   Meta Inicial      Meta ajustada 
      1               25                     25
      2               40                     100
      3               80                     100
      4               85                     125
</t>
    </r>
    <r>
      <rPr>
        <b/>
        <sz val="10"/>
        <color theme="9" tint="-0.499984740745262"/>
        <rFont val="Arial"/>
        <family val="2"/>
      </rPr>
      <t>Total              230                    350</t>
    </r>
  </si>
  <si>
    <t>Histórico de este indicador en vigencias anteriores.  Se aclara que la línea base (sumatoria de productos de apropiación de conocimiento logrados en la vigencia 2020) estuvo por fuera del promedio de los resultados de los años anteriores, dado que fue un año de confinamiento durante el cual no se generaron muchos espacios de divulgación dadas las restricciones de movilidad. Para la vigencia 2021, ya se alcanzó cierta dinámica en los eventos virtuales y la DISP del INS al ser referente en cuanto a las temáticas de genómica por las investigaciones llevadas a cabo sobre los nuevos linajes del SARS-Co-V-2 es referente nacional en ponencias y evaluaciones de proyectos y artículos, por lo que la meta se incrementa considerablemente.</t>
  </si>
  <si>
    <r>
      <t xml:space="preserve">Indicador acumulativo, al finalizar la vigencia se esperan 180 productos de generación de conocimiento.
Dado que el indicador registró un cumplimiento porcentual del 225% en el primer trimestre de 2021, se realizó una mesa de trabajo y se replantearon las metas hacia arriba, tal y como se muestra a continuación:
 Periodo   Meta Inicial      Meta ajustada 
      1               20                     20
      2               30                     50
      3               45                     50
      4               45                     60
</t>
    </r>
    <r>
      <rPr>
        <b/>
        <sz val="10"/>
        <rFont val="Arial"/>
        <family val="2"/>
      </rPr>
      <t>Total              140                   180</t>
    </r>
    <r>
      <rPr>
        <sz val="10"/>
        <rFont val="Arial"/>
        <family val="2"/>
      </rPr>
      <t xml:space="preserve">
</t>
    </r>
  </si>
  <si>
    <r>
      <t xml:space="preserve"> </t>
    </r>
    <r>
      <rPr>
        <sz val="10"/>
        <rFont val="Calibri"/>
        <family val="2"/>
      </rPr>
      <t>∑</t>
    </r>
    <r>
      <rPr>
        <sz val="10"/>
        <rFont val="Arial Narrow"/>
        <family val="2"/>
      </rPr>
      <t xml:space="preserve"> </t>
    </r>
    <r>
      <rPr>
        <sz val="10"/>
        <rFont val="Arial"/>
        <family val="2"/>
      </rPr>
      <t>(Hora calendario de  atención - Hora calendario de solicitud) {Service</t>
    </r>
    <r>
      <rPr>
        <sz val="10"/>
        <rFont val="Arial Narrow"/>
        <family val="2"/>
      </rPr>
      <t xml:space="preserve"> Manager}</t>
    </r>
  </si>
  <si>
    <t>Total solicitudes mantenimiento correctivo (intervención de equipos) {Service Manager}</t>
  </si>
  <si>
    <t>Realizar la medición en cuanto a la oportunidad de respuesta de la atención por parte de GELP a las solicitudes de correctivos de equipos realizods por los Grupos y Laboratorios a través del aplicativo Service Manager. 
En el numerador es la sumatoria de las diferencias en hora calendario de cada solicitud, es decir, (Hora calendario de atención - Hora calendario de registro de la solicitud en el Service Manager). Donde el denominador va de 0 hasta n solicitudes.</t>
  </si>
  <si>
    <r>
      <rPr>
        <u/>
        <sz val="10"/>
        <rFont val="Arial"/>
        <family val="2"/>
      </rPr>
      <t>( ∑ (Hora calendario atención - Hora calendario de solicitud)</t>
    </r>
    <r>
      <rPr>
        <sz val="10"/>
        <rFont val="Arial"/>
        <family val="2"/>
      </rPr>
      <t xml:space="preserve">
(Total solicitudes mantenimiento correctivo (intervención de equipos))</t>
    </r>
  </si>
  <si>
    <t xml:space="preserve">Indicador de eficacia en el cual se desea medirel tiempo de respuesta promedio para la atención de los mantenimientos correctivos, solicitados a travès de la platasforma Service Manager, por los Grupos y Laboratorios del INS que cuentan con equipos instalados.
</t>
  </si>
  <si>
    <t>Mensualmente se obtiene el resultado porcentual de las ventas de antivenenos, dichos resultados mensuales se consolidad en un resultado trimestral. La sumatoria acumulada de cada uno de los trimestres al final del año determina el resultado final acumulado del cumplimiento de la Meta Anual de Comercialización. Por tratarse de un indicador de ventas, que tiene diversas afectaciones casi todas de orden "extrinseco", la Direccion de Porduccion determinó que un cumplimiento ACEPTABLE del indicador se considera si este llega al 95% definido como meta del periodo.</t>
  </si>
  <si>
    <t>Se identificó que las metas consignadas en la variable "meta periodo" no coincidían con el rango de interpretación aceptable.  En mesa de trabajo se solicitó dar alcance a la ficha para garantizar la consistencia entre las metas y los rangos de interpretación y se solicitó ampliar la metodología de cálculo de la meta, exponiendo las razones por las que  los valores registrados son aceptables.</t>
  </si>
  <si>
    <t>Quintil 5</t>
  </si>
  <si>
    <t>Puntaje obtenido por la entidad en la dimensión de Direccionamiento estratégico y planeación, quintiles cálculos FURAG</t>
  </si>
  <si>
    <t>Las metas se plantean en términos de quintiles, de acuerdo con lo mencionado en la metodología de medición y metodología de cálculo de la meta.</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</si>
</sst>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0_-;\-* #,##0_-;_-* &quot;-&quot;_-;_-@_-"/>
    <numFmt numFmtId="43" formatCode="_-* #,##0.00_-;\-* #,##0.00_-;_-* &quot;-&quot;??_-;_-@_-"/>
    <numFmt numFmtId="164" formatCode="yyyy\-mm\-dd;@"/>
    <numFmt numFmtId="165" formatCode="_-* #,##0_-;\-* #,##0_-;_-* &quot;-&quot;??_-;_-@_-"/>
    <numFmt numFmtId="166" formatCode="_-* #,##0.0_-;\-* #,##0.0_-;_-* &quot;-&quot;_-;_-@_-"/>
    <numFmt numFmtId="167" formatCode="0.0000%"/>
    <numFmt numFmtId="168" formatCode="0.0"/>
    <numFmt numFmtId="169" formatCode="_-* #,##0.00_-;\-* #,##0.00_-;_-* &quot;-&quot;_-;_-@_-"/>
    <numFmt numFmtId="170" formatCode="0.0%"/>
    <numFmt numFmtId="171" formatCode="_-* #,##0.0000_-;\-* #,##0.0000_-;_-* &quot;-&quot;_-;_-@_-"/>
    <numFmt numFmtId="172" formatCode="_-* #,##0.00000_-;\-* #,##0.00000_-;_-* &quot;-&quot;_-;_-@_-"/>
  </numFmts>
  <fonts count="49"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b/>
      <sz val="11"/>
      <color theme="1"/>
      <name val="Arial"/>
      <family val="2"/>
    </font>
    <font>
      <sz val="10"/>
      <name val="Arial"/>
      <family val="2"/>
    </font>
    <font>
      <b/>
      <sz val="14"/>
      <name val="Arial"/>
      <family val="2"/>
    </font>
    <font>
      <b/>
      <sz val="10"/>
      <name val="Arial"/>
      <family val="2"/>
    </font>
    <font>
      <u/>
      <sz val="10"/>
      <color indexed="12"/>
      <name val="Arial"/>
      <family val="2"/>
    </font>
    <font>
      <sz val="10"/>
      <color rgb="FFFF0000"/>
      <name val="Arial"/>
      <family val="2"/>
    </font>
    <font>
      <u/>
      <sz val="10"/>
      <name val="Arial"/>
      <family val="2"/>
    </font>
    <font>
      <sz val="10"/>
      <color theme="9" tint="-0.499984740745262"/>
      <name val="Arial"/>
      <family val="2"/>
    </font>
    <font>
      <b/>
      <sz val="14"/>
      <name val="Arial Narrow"/>
      <family val="2"/>
    </font>
    <font>
      <b/>
      <sz val="14"/>
      <color theme="9" tint="-0.499984740745262"/>
      <name val="Arial Narrow"/>
      <family val="2"/>
    </font>
    <font>
      <sz val="14"/>
      <color theme="9" tint="-0.499984740745262"/>
      <name val="Arial Narrow"/>
      <family val="2"/>
    </font>
    <font>
      <sz val="10"/>
      <color theme="1"/>
      <name val="Arial"/>
      <family val="2"/>
    </font>
    <font>
      <sz val="14"/>
      <color theme="9" tint="-0.499984740745262"/>
      <name val="Calibri"/>
      <family val="2"/>
      <scheme val="minor"/>
    </font>
    <font>
      <b/>
      <sz val="9"/>
      <color indexed="81"/>
      <name val="Arial"/>
      <family val="2"/>
    </font>
    <font>
      <b/>
      <sz val="12"/>
      <color indexed="81"/>
      <name val="Tahoma"/>
      <family val="2"/>
    </font>
    <font>
      <sz val="12"/>
      <color indexed="81"/>
      <name val="Tahoma"/>
      <family val="2"/>
    </font>
    <font>
      <sz val="9"/>
      <color indexed="81"/>
      <name val="Tahoma"/>
      <family val="2"/>
    </font>
    <font>
      <b/>
      <sz val="10"/>
      <color indexed="81"/>
      <name val="Arial"/>
      <family val="2"/>
    </font>
    <font>
      <sz val="10"/>
      <color indexed="81"/>
      <name val="Arial"/>
      <family val="2"/>
    </font>
    <font>
      <sz val="10"/>
      <name val="Calibri"/>
      <family val="2"/>
    </font>
    <font>
      <sz val="10"/>
      <name val="Arial Narrow"/>
      <family val="2"/>
    </font>
    <font>
      <sz val="10"/>
      <color theme="4"/>
      <name val="Arial"/>
      <family val="2"/>
    </font>
    <font>
      <sz val="10"/>
      <color theme="5"/>
      <name val="Arial"/>
      <family val="2"/>
    </font>
    <font>
      <i/>
      <sz val="10"/>
      <color theme="5"/>
      <name val="Arial"/>
      <family val="2"/>
    </font>
    <font>
      <u/>
      <sz val="10"/>
      <color theme="1"/>
      <name val="Arial"/>
      <family val="2"/>
    </font>
    <font>
      <sz val="14"/>
      <name val="Arial"/>
      <family val="2"/>
    </font>
    <font>
      <sz val="14"/>
      <color theme="1"/>
      <name val="Arial"/>
      <family val="2"/>
    </font>
    <font>
      <sz val="14"/>
      <color theme="9" tint="-0.499984740745262"/>
      <name val="Arial"/>
      <family val="2"/>
    </font>
    <font>
      <sz val="11"/>
      <name val="Arial"/>
      <family val="2"/>
    </font>
    <font>
      <sz val="12"/>
      <name val="Arial"/>
      <family val="2"/>
    </font>
    <font>
      <sz val="12"/>
      <color theme="4"/>
      <name val="Arial"/>
      <family val="2"/>
    </font>
    <font>
      <b/>
      <sz val="10"/>
      <color theme="1"/>
      <name val="Arial"/>
      <family val="2"/>
    </font>
    <font>
      <b/>
      <sz val="10"/>
      <color theme="9" tint="-0.499984740745262"/>
      <name val="Arial"/>
      <family val="2"/>
    </font>
    <font>
      <b/>
      <sz val="12"/>
      <color rgb="FF000000"/>
      <name val="Tahoma"/>
      <family val="2"/>
    </font>
    <font>
      <sz val="12"/>
      <color rgb="FF000000"/>
      <name val="Tahoma"/>
      <family val="2"/>
    </font>
    <font>
      <b/>
      <sz val="14"/>
      <color theme="1"/>
      <name val="Arial Narrow"/>
      <family val="2"/>
    </font>
    <font>
      <sz val="14"/>
      <color theme="1"/>
      <name val="Arial Narrow"/>
      <family val="2"/>
    </font>
    <font>
      <sz val="14"/>
      <color theme="1"/>
      <name val="Calibri"/>
      <family val="2"/>
      <scheme val="minor"/>
    </font>
    <font>
      <sz val="10"/>
      <color rgb="FF0070C0"/>
      <name val="Arial"/>
      <family val="2"/>
    </font>
    <font>
      <b/>
      <u/>
      <sz val="10"/>
      <color indexed="12"/>
      <name val="Arial"/>
      <family val="2"/>
    </font>
    <font>
      <b/>
      <sz val="18"/>
      <color theme="1"/>
      <name val="Calibri"/>
      <family val="2"/>
      <scheme val="minor"/>
    </font>
    <font>
      <b/>
      <sz val="9"/>
      <name val="Arial"/>
      <family val="2"/>
    </font>
    <font>
      <b/>
      <sz val="12"/>
      <name val="Tahoma"/>
      <family val="2"/>
    </font>
    <font>
      <sz val="12"/>
      <name val="Tahoma"/>
      <family val="2"/>
    </font>
    <font>
      <sz val="9"/>
      <name val="Tahoma"/>
      <family val="2"/>
    </font>
  </fonts>
  <fills count="18">
    <fill>
      <patternFill patternType="none"/>
    </fill>
    <fill>
      <patternFill patternType="gray125"/>
    </fill>
    <fill>
      <patternFill patternType="solid">
        <fgColor theme="0"/>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2"/>
        <bgColor indexed="64"/>
      </patternFill>
    </fill>
    <fill>
      <patternFill patternType="solid">
        <fgColor theme="7" tint="0.79998168889431442"/>
        <bgColor indexed="64"/>
      </patternFill>
    </fill>
    <fill>
      <patternFill patternType="solid">
        <fgColor rgb="FFFF0000"/>
        <bgColor indexed="64"/>
      </patternFill>
    </fill>
    <fill>
      <patternFill patternType="solid">
        <fgColor rgb="FFFFFF00"/>
        <bgColor indexed="64"/>
      </patternFill>
    </fill>
    <fill>
      <patternFill patternType="solid">
        <fgColor rgb="FF92D050"/>
        <bgColor indexed="64"/>
      </patternFill>
    </fill>
    <fill>
      <patternFill patternType="solid">
        <fgColor theme="9" tint="0.79998168889431442"/>
        <bgColor indexed="64"/>
      </patternFill>
    </fill>
    <fill>
      <patternFill patternType="solid">
        <fgColor rgb="FF00B0F0"/>
        <bgColor indexed="64"/>
      </patternFill>
    </fill>
    <fill>
      <patternFill patternType="solid">
        <fgColor theme="4" tint="0.59999389629810485"/>
        <bgColor indexed="64"/>
      </patternFill>
    </fill>
    <fill>
      <patternFill patternType="solid">
        <fgColor rgb="FF00B050"/>
        <bgColor indexed="64"/>
      </patternFill>
    </fill>
    <fill>
      <patternFill patternType="solid">
        <fgColor theme="4" tint="0.79998168889431442"/>
        <bgColor indexed="64"/>
      </patternFill>
    </fill>
    <fill>
      <patternFill patternType="solid">
        <fgColor theme="8" tint="0.79995117038483843"/>
        <bgColor indexed="64"/>
      </patternFill>
    </fill>
    <fill>
      <patternFill patternType="solid">
        <fgColor theme="7" tint="0.79995117038483843"/>
        <bgColor indexed="64"/>
      </patternFill>
    </fill>
    <fill>
      <patternFill patternType="solid">
        <fgColor theme="9" tint="0.79995117038483843"/>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theme="9" tint="-0.499984740745262"/>
      </top>
      <bottom/>
      <diagonal/>
    </border>
    <border>
      <left/>
      <right/>
      <top style="medium">
        <color theme="9" tint="-0.499984740745262"/>
      </top>
      <bottom/>
      <diagonal/>
    </border>
    <border>
      <left/>
      <right style="medium">
        <color indexed="64"/>
      </right>
      <top style="medium">
        <color theme="9" tint="-0.499984740745262"/>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theme="9" tint="-0.499984740745262"/>
      </left>
      <right/>
      <top/>
      <bottom style="thin">
        <color theme="9" tint="-0.499984740745262"/>
      </bottom>
      <diagonal/>
    </border>
    <border>
      <left/>
      <right/>
      <top/>
      <bottom style="thin">
        <color theme="9" tint="-0.499984740745262"/>
      </bottom>
      <diagonal/>
    </border>
    <border>
      <left/>
      <right style="medium">
        <color indexed="64"/>
      </right>
      <top/>
      <bottom style="thin">
        <color theme="9" tint="-0.499984740745262"/>
      </bottom>
      <diagonal/>
    </border>
    <border>
      <left style="thin">
        <color theme="9" tint="-0.499984740745262"/>
      </left>
      <right/>
      <top style="thin">
        <color theme="9" tint="-0.499984740745262"/>
      </top>
      <bottom style="thin">
        <color indexed="64"/>
      </bottom>
      <diagonal/>
    </border>
    <border>
      <left/>
      <right/>
      <top style="thin">
        <color theme="9" tint="-0.499984740745262"/>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style="thin">
        <color indexed="64"/>
      </left>
      <right/>
      <top/>
      <bottom/>
      <diagonal/>
    </border>
    <border>
      <left style="thin">
        <color theme="9" tint="-0.499984740745262"/>
      </left>
      <right style="thin">
        <color theme="9" tint="-0.499984740745262"/>
      </right>
      <top style="thin">
        <color theme="9" tint="-0.499984740745262"/>
      </top>
      <bottom/>
      <diagonal/>
    </border>
    <border>
      <left/>
      <right style="thin">
        <color theme="9" tint="-0.499984740745262"/>
      </right>
      <top style="thin">
        <color theme="9" tint="-0.499984740745262"/>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theme="9" tint="-0.499984740745262"/>
      </left>
      <right/>
      <top style="thin">
        <color indexed="64"/>
      </top>
      <bottom style="thin">
        <color indexed="64"/>
      </bottom>
      <diagonal/>
    </border>
    <border>
      <left style="thin">
        <color theme="9" tint="-0.499984740745262"/>
      </left>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style="thin">
        <color indexed="64"/>
      </right>
      <top style="thin">
        <color theme="9" tint="-0.499984740745262"/>
      </top>
      <bottom style="thin">
        <color indexed="64"/>
      </bottom>
      <diagonal/>
    </border>
    <border>
      <left style="thin">
        <color theme="9" tint="-0.499984740745262"/>
      </left>
      <right/>
      <top style="thin">
        <color indexed="64"/>
      </top>
      <bottom/>
      <diagonal/>
    </border>
    <border>
      <left/>
      <right style="medium">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s>
  <cellStyleXfs count="6">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5" fillId="0" borderId="0"/>
  </cellStyleXfs>
  <cellXfs count="701">
    <xf numFmtId="0" fontId="0" fillId="0" borderId="0" xfId="0"/>
    <xf numFmtId="0" fontId="3" fillId="0" borderId="0" xfId="0" applyFont="1"/>
    <xf numFmtId="0" fontId="0" fillId="2" borderId="0" xfId="0" applyFill="1"/>
    <xf numFmtId="0" fontId="7" fillId="3" borderId="9" xfId="5" applyFont="1" applyFill="1" applyBorder="1" applyAlignment="1">
      <alignment horizontal="left" vertical="center" wrapText="1"/>
    </xf>
    <xf numFmtId="0" fontId="7" fillId="3" borderId="10" xfId="4" applyFont="1" applyFill="1" applyBorder="1" applyAlignment="1" applyProtection="1">
      <alignment vertical="center" wrapText="1"/>
    </xf>
    <xf numFmtId="0" fontId="0" fillId="5" borderId="14" xfId="0" applyFill="1" applyBorder="1" applyAlignment="1">
      <alignment horizontal="center" vertical="center"/>
    </xf>
    <xf numFmtId="0" fontId="7" fillId="3" borderId="15" xfId="5" applyFont="1" applyFill="1" applyBorder="1" applyAlignment="1">
      <alignment horizontal="left" vertical="center" wrapText="1"/>
    </xf>
    <xf numFmtId="0" fontId="7" fillId="3" borderId="20" xfId="5" applyFont="1" applyFill="1" applyBorder="1" applyAlignment="1">
      <alignment horizontal="left" vertical="center" wrapText="1"/>
    </xf>
    <xf numFmtId="0" fontId="9" fillId="4" borderId="1" xfId="0" applyFont="1" applyFill="1" applyBorder="1" applyAlignment="1">
      <alignment vertical="center" wrapText="1"/>
    </xf>
    <xf numFmtId="0" fontId="5" fillId="4" borderId="1" xfId="0" applyFont="1" applyFill="1" applyBorder="1" applyAlignment="1">
      <alignment vertical="center" wrapText="1"/>
    </xf>
    <xf numFmtId="0" fontId="5" fillId="4" borderId="19" xfId="4" applyFont="1" applyFill="1" applyBorder="1" applyAlignment="1" applyProtection="1">
      <alignment horizontal="center" vertical="center" wrapText="1"/>
    </xf>
    <xf numFmtId="0" fontId="5" fillId="4" borderId="19" xfId="4" applyFont="1" applyFill="1" applyBorder="1" applyAlignment="1" applyProtection="1">
      <alignment vertical="center" wrapText="1"/>
    </xf>
    <xf numFmtId="0" fontId="0" fillId="5" borderId="5" xfId="0" applyFill="1" applyBorder="1" applyAlignment="1">
      <alignment horizontal="center" vertical="center"/>
    </xf>
    <xf numFmtId="0" fontId="5" fillId="4" borderId="1" xfId="5" applyFill="1" applyBorder="1" applyAlignment="1">
      <alignment vertical="center"/>
    </xf>
    <xf numFmtId="0" fontId="5" fillId="4" borderId="17" xfId="5" applyFill="1" applyBorder="1" applyAlignment="1">
      <alignment vertical="center"/>
    </xf>
    <xf numFmtId="9" fontId="5" fillId="4" borderId="1" xfId="5" applyNumberFormat="1" applyFill="1" applyBorder="1" applyAlignment="1">
      <alignment vertical="center"/>
    </xf>
    <xf numFmtId="0" fontId="5" fillId="4" borderId="19" xfId="5" applyFill="1" applyBorder="1" applyAlignment="1">
      <alignment horizontal="center" vertical="center" wrapText="1"/>
    </xf>
    <xf numFmtId="0" fontId="7" fillId="3" borderId="29" xfId="5" applyFont="1" applyFill="1" applyBorder="1" applyAlignment="1">
      <alignment horizontal="left" vertical="center" wrapText="1"/>
    </xf>
    <xf numFmtId="0" fontId="7" fillId="3" borderId="30" xfId="4" applyFont="1" applyFill="1" applyBorder="1" applyAlignment="1" applyProtection="1">
      <alignment horizontal="center" vertical="center" wrapText="1"/>
    </xf>
    <xf numFmtId="0" fontId="5" fillId="4" borderId="31" xfId="4" applyFont="1" applyFill="1" applyBorder="1" applyAlignment="1" applyProtection="1">
      <alignment horizontal="center" vertical="center" wrapText="1"/>
    </xf>
    <xf numFmtId="9" fontId="5" fillId="2" borderId="0" xfId="4" applyNumberFormat="1" applyFont="1" applyFill="1" applyBorder="1" applyAlignment="1" applyProtection="1">
      <alignment horizontal="center" vertical="center" wrapText="1"/>
    </xf>
    <xf numFmtId="0" fontId="11" fillId="2" borderId="0" xfId="4" applyFont="1" applyFill="1" applyBorder="1" applyAlignment="1" applyProtection="1">
      <alignment horizontal="center" vertical="center" wrapText="1"/>
    </xf>
    <xf numFmtId="0" fontId="7" fillId="3" borderId="2" xfId="4" applyFont="1" applyFill="1" applyBorder="1" applyAlignment="1" applyProtection="1">
      <alignment horizontal="center" vertical="center" wrapText="1"/>
    </xf>
    <xf numFmtId="0" fontId="5" fillId="4" borderId="32" xfId="4" applyFont="1" applyFill="1" applyBorder="1" applyAlignment="1" applyProtection="1">
      <alignment horizontal="center" vertical="center" wrapText="1"/>
    </xf>
    <xf numFmtId="0" fontId="11" fillId="2" borderId="33" xfId="4" applyFont="1" applyFill="1" applyBorder="1" applyAlignment="1" applyProtection="1">
      <alignment horizontal="center" vertical="center" wrapText="1"/>
    </xf>
    <xf numFmtId="0" fontId="7" fillId="3" borderId="35" xfId="5" applyFont="1" applyFill="1" applyBorder="1" applyAlignment="1">
      <alignment horizontal="center" vertical="center" wrapText="1"/>
    </xf>
    <xf numFmtId="0" fontId="7" fillId="6" borderId="10" xfId="5" applyFont="1" applyFill="1" applyBorder="1" applyAlignment="1">
      <alignment horizontal="center" vertical="center"/>
    </xf>
    <xf numFmtId="0" fontId="7" fillId="6" borderId="10" xfId="5" applyFont="1" applyFill="1" applyBorder="1" applyAlignment="1">
      <alignment horizontal="center" vertical="center"/>
    </xf>
    <xf numFmtId="0" fontId="11" fillId="2" borderId="4" xfId="5" applyFont="1" applyFill="1" applyBorder="1" applyAlignment="1">
      <alignment vertical="center"/>
    </xf>
    <xf numFmtId="0" fontId="11" fillId="2" borderId="5" xfId="5" applyFont="1" applyFill="1" applyBorder="1" applyAlignment="1">
      <alignment vertical="center"/>
    </xf>
    <xf numFmtId="0" fontId="2" fillId="6" borderId="1" xfId="0" applyFont="1" applyFill="1" applyBorder="1" applyAlignment="1">
      <alignment horizontal="center" vertical="center"/>
    </xf>
    <xf numFmtId="0" fontId="7" fillId="6" borderId="1" xfId="5" applyFont="1" applyFill="1" applyBorder="1" applyAlignment="1">
      <alignment horizontal="center" vertical="center"/>
    </xf>
    <xf numFmtId="0" fontId="12" fillId="7" borderId="18" xfId="5" applyFont="1" applyFill="1" applyBorder="1" applyAlignment="1">
      <alignment horizontal="center" vertical="center"/>
    </xf>
    <xf numFmtId="0" fontId="13" fillId="8" borderId="1" xfId="5" applyFont="1" applyFill="1" applyBorder="1" applyAlignment="1">
      <alignment horizontal="center" vertical="center"/>
    </xf>
    <xf numFmtId="0" fontId="13" fillId="9" borderId="46" xfId="5" applyFont="1" applyFill="1" applyBorder="1" applyAlignment="1">
      <alignment horizontal="center" vertical="center"/>
    </xf>
    <xf numFmtId="0" fontId="14" fillId="2" borderId="0" xfId="5" applyFont="1" applyFill="1" applyAlignment="1">
      <alignment horizontal="left" vertical="center"/>
    </xf>
    <xf numFmtId="0" fontId="13" fillId="0" borderId="0" xfId="5" applyFont="1" applyAlignment="1">
      <alignment horizontal="left" vertical="center"/>
    </xf>
    <xf numFmtId="0" fontId="11" fillId="0" borderId="33" xfId="5" applyFont="1" applyBorder="1" applyAlignment="1">
      <alignment horizontal="left" vertical="center"/>
    </xf>
    <xf numFmtId="0" fontId="7" fillId="4" borderId="26" xfId="5" applyFont="1" applyFill="1" applyBorder="1" applyAlignment="1">
      <alignment horizontal="center" vertical="center"/>
    </xf>
    <xf numFmtId="41" fontId="15" fillId="10" borderId="49" xfId="2" applyFont="1" applyFill="1" applyBorder="1" applyAlignment="1">
      <alignment horizontal="center"/>
    </xf>
    <xf numFmtId="41" fontId="15" fillId="10" borderId="18" xfId="2" applyFont="1" applyFill="1" applyBorder="1" applyAlignment="1">
      <alignment vertical="center"/>
    </xf>
    <xf numFmtId="0" fontId="14" fillId="0" borderId="0" xfId="5" applyFont="1" applyAlignment="1">
      <alignment horizontal="left" vertical="center"/>
    </xf>
    <xf numFmtId="0" fontId="7" fillId="4" borderId="16" xfId="5" applyFont="1" applyFill="1" applyBorder="1" applyAlignment="1">
      <alignment horizontal="center" vertical="center"/>
    </xf>
    <xf numFmtId="41" fontId="15" fillId="10" borderId="1" xfId="2" applyFont="1" applyFill="1" applyBorder="1" applyAlignment="1">
      <alignment horizontal="center"/>
    </xf>
    <xf numFmtId="0" fontId="16" fillId="2" borderId="0" xfId="0" applyFont="1" applyFill="1" applyAlignment="1">
      <alignment horizontal="center"/>
    </xf>
    <xf numFmtId="0" fontId="7" fillId="4" borderId="51" xfId="5" applyFont="1" applyFill="1" applyBorder="1" applyAlignment="1">
      <alignment horizontal="center" vertical="center"/>
    </xf>
    <xf numFmtId="41" fontId="15" fillId="10" borderId="52" xfId="2" applyFont="1" applyFill="1" applyBorder="1" applyAlignment="1">
      <alignment horizontal="center"/>
    </xf>
    <xf numFmtId="41" fontId="15" fillId="10" borderId="53" xfId="2" applyFont="1" applyFill="1" applyBorder="1" applyAlignment="1">
      <alignment vertical="center"/>
    </xf>
    <xf numFmtId="9" fontId="14" fillId="0" borderId="54" xfId="3" applyFont="1" applyFill="1" applyBorder="1" applyAlignment="1"/>
    <xf numFmtId="0" fontId="14" fillId="0" borderId="54" xfId="5" applyFont="1" applyBorder="1" applyAlignment="1">
      <alignment vertical="center"/>
    </xf>
    <xf numFmtId="0" fontId="11" fillId="0" borderId="55" xfId="5" applyFont="1" applyBorder="1" applyAlignment="1">
      <alignment horizontal="left" vertical="center"/>
    </xf>
    <xf numFmtId="0" fontId="7" fillId="3" borderId="47" xfId="5" applyFont="1" applyFill="1" applyBorder="1" applyAlignment="1">
      <alignment horizontal="left" vertical="center" wrapText="1"/>
    </xf>
    <xf numFmtId="0" fontId="0" fillId="5" borderId="46" xfId="0" applyFill="1" applyBorder="1" applyAlignment="1">
      <alignment horizontal="center" vertical="center"/>
    </xf>
    <xf numFmtId="0" fontId="0" fillId="5" borderId="55" xfId="0" applyFill="1" applyBorder="1" applyAlignment="1">
      <alignment horizontal="center" vertical="center"/>
    </xf>
    <xf numFmtId="0" fontId="7" fillId="3" borderId="1" xfId="5" applyFont="1" applyFill="1" applyBorder="1" applyAlignment="1">
      <alignment vertical="center" wrapText="1"/>
    </xf>
    <xf numFmtId="0" fontId="0" fillId="5" borderId="5" xfId="0" applyFill="1" applyBorder="1" applyAlignment="1">
      <alignment horizontal="center" vertical="center"/>
    </xf>
    <xf numFmtId="0" fontId="7" fillId="3" borderId="1" xfId="5" applyFont="1" applyFill="1" applyBorder="1" applyAlignment="1">
      <alignment vertical="center" wrapText="1"/>
    </xf>
    <xf numFmtId="0" fontId="0" fillId="5" borderId="55" xfId="0" applyFill="1" applyBorder="1" applyAlignment="1">
      <alignment horizontal="center" vertical="center"/>
    </xf>
    <xf numFmtId="0" fontId="7" fillId="3" borderId="15" xfId="5" applyFont="1" applyFill="1" applyBorder="1" applyAlignment="1">
      <alignment horizontal="left" vertical="center" wrapText="1"/>
    </xf>
    <xf numFmtId="0" fontId="7" fillId="3" borderId="52" xfId="5" applyFont="1" applyFill="1" applyBorder="1" applyAlignment="1">
      <alignment vertical="center" wrapText="1"/>
    </xf>
    <xf numFmtId="9" fontId="15" fillId="10" borderId="18" xfId="3" applyFont="1" applyFill="1" applyBorder="1" applyAlignment="1">
      <alignment vertical="center"/>
    </xf>
    <xf numFmtId="9" fontId="15" fillId="10" borderId="53" xfId="3" applyFont="1" applyFill="1" applyBorder="1" applyAlignment="1">
      <alignment vertical="center"/>
    </xf>
    <xf numFmtId="165" fontId="5" fillId="4" borderId="1" xfId="1" applyNumberFormat="1" applyFont="1" applyFill="1" applyBorder="1" applyAlignment="1">
      <alignment vertical="center"/>
    </xf>
    <xf numFmtId="0" fontId="8" fillId="0" borderId="0" xfId="4" applyAlignment="1" applyProtection="1"/>
    <xf numFmtId="0" fontId="15" fillId="4" borderId="1" xfId="0" applyFont="1" applyFill="1" applyBorder="1" applyAlignment="1">
      <alignment vertical="center" wrapText="1"/>
    </xf>
    <xf numFmtId="0" fontId="5" fillId="4" borderId="17" xfId="5" applyFill="1" applyBorder="1" applyAlignment="1">
      <alignment horizontal="center" vertical="center"/>
    </xf>
    <xf numFmtId="9" fontId="25" fillId="4" borderId="1" xfId="5" applyNumberFormat="1" applyFont="1" applyFill="1" applyBorder="1" applyAlignment="1">
      <alignment horizontal="center" vertical="center"/>
    </xf>
    <xf numFmtId="0" fontId="25" fillId="4" borderId="19" xfId="5" applyFont="1" applyFill="1" applyBorder="1" applyAlignment="1">
      <alignment horizontal="left" vertical="center" wrapText="1"/>
    </xf>
    <xf numFmtId="14" fontId="11" fillId="4" borderId="31" xfId="4" applyNumberFormat="1" applyFont="1" applyFill="1" applyBorder="1" applyAlignment="1" applyProtection="1">
      <alignment horizontal="center" vertical="center" wrapText="1"/>
    </xf>
    <xf numFmtId="14" fontId="11" fillId="4" borderId="32" xfId="4" applyNumberFormat="1" applyFont="1" applyFill="1" applyBorder="1" applyAlignment="1" applyProtection="1">
      <alignment horizontal="center" vertical="center" wrapText="1"/>
    </xf>
    <xf numFmtId="166" fontId="15" fillId="10" borderId="18" xfId="2" applyNumberFormat="1" applyFont="1" applyFill="1" applyBorder="1" applyAlignment="1">
      <alignment vertical="center"/>
    </xf>
    <xf numFmtId="166" fontId="15" fillId="10" borderId="53" xfId="2" applyNumberFormat="1" applyFont="1" applyFill="1" applyBorder="1" applyAlignment="1">
      <alignment vertical="center"/>
    </xf>
    <xf numFmtId="10" fontId="25" fillId="4" borderId="1" xfId="5" applyNumberFormat="1" applyFont="1" applyFill="1" applyBorder="1" applyAlignment="1">
      <alignment vertical="center"/>
    </xf>
    <xf numFmtId="0" fontId="11" fillId="4" borderId="31" xfId="4" applyFont="1" applyFill="1" applyBorder="1" applyAlignment="1" applyProtection="1">
      <alignment horizontal="center" vertical="center" wrapText="1"/>
    </xf>
    <xf numFmtId="0" fontId="11" fillId="4" borderId="32" xfId="4" applyFont="1" applyFill="1" applyBorder="1" applyAlignment="1" applyProtection="1">
      <alignment horizontal="center" vertical="center" wrapText="1"/>
    </xf>
    <xf numFmtId="167" fontId="15" fillId="10" borderId="49" xfId="3" applyNumberFormat="1" applyFont="1" applyFill="1" applyBorder="1" applyAlignment="1">
      <alignment horizontal="center"/>
    </xf>
    <xf numFmtId="10" fontId="15" fillId="10" borderId="18" xfId="3" applyNumberFormat="1" applyFont="1" applyFill="1" applyBorder="1" applyAlignment="1">
      <alignment horizontal="center" vertical="center"/>
    </xf>
    <xf numFmtId="10" fontId="15" fillId="10" borderId="1" xfId="3" applyNumberFormat="1" applyFont="1" applyFill="1" applyBorder="1" applyAlignment="1">
      <alignment horizontal="center"/>
    </xf>
    <xf numFmtId="10" fontId="15" fillId="10" borderId="52" xfId="3" applyNumberFormat="1" applyFont="1" applyFill="1" applyBorder="1" applyAlignment="1">
      <alignment horizontal="center"/>
    </xf>
    <xf numFmtId="10" fontId="15" fillId="10" borderId="53" xfId="3" applyNumberFormat="1" applyFont="1" applyFill="1" applyBorder="1" applyAlignment="1">
      <alignment horizontal="center" vertical="center"/>
    </xf>
    <xf numFmtId="0" fontId="8" fillId="0" borderId="0" xfId="4" applyAlignment="1" applyProtection="1">
      <alignment vertical="center"/>
    </xf>
    <xf numFmtId="10" fontId="15" fillId="10" borderId="49" xfId="3" applyNumberFormat="1" applyFont="1" applyFill="1" applyBorder="1" applyAlignment="1">
      <alignment horizontal="center"/>
    </xf>
    <xf numFmtId="9" fontId="25" fillId="4" borderId="1" xfId="5" applyNumberFormat="1" applyFont="1" applyFill="1" applyBorder="1" applyAlignment="1">
      <alignment vertical="center"/>
    </xf>
    <xf numFmtId="0" fontId="30" fillId="4" borderId="1" xfId="0" applyFont="1" applyFill="1" applyBorder="1" applyAlignment="1">
      <alignment vertical="center" wrapText="1"/>
    </xf>
    <xf numFmtId="0" fontId="29" fillId="4" borderId="19" xfId="4" applyFont="1" applyFill="1" applyBorder="1" applyAlignment="1" applyProtection="1">
      <alignment vertical="center" wrapText="1"/>
    </xf>
    <xf numFmtId="0" fontId="29" fillId="4" borderId="1" xfId="5" applyFont="1" applyFill="1" applyBorder="1" applyAlignment="1">
      <alignment vertical="center"/>
    </xf>
    <xf numFmtId="0" fontId="29" fillId="4" borderId="17" xfId="5" applyFont="1" applyFill="1" applyBorder="1" applyAlignment="1">
      <alignment vertical="center"/>
    </xf>
    <xf numFmtId="0" fontId="30" fillId="4" borderId="19" xfId="5" applyFont="1" applyFill="1" applyBorder="1" applyAlignment="1">
      <alignment vertical="top" wrapText="1"/>
    </xf>
    <xf numFmtId="0" fontId="31" fillId="4" borderId="31" xfId="4" applyFont="1" applyFill="1" applyBorder="1" applyAlignment="1" applyProtection="1">
      <alignment horizontal="center" vertical="center" wrapText="1"/>
    </xf>
    <xf numFmtId="166" fontId="15" fillId="10" borderId="49" xfId="2" applyNumberFormat="1" applyFont="1" applyFill="1" applyBorder="1" applyAlignment="1">
      <alignment horizontal="center"/>
    </xf>
    <xf numFmtId="0" fontId="25" fillId="4" borderId="19" xfId="5" applyFont="1" applyFill="1" applyBorder="1" applyAlignment="1">
      <alignment vertical="top" wrapText="1"/>
    </xf>
    <xf numFmtId="41" fontId="15" fillId="10" borderId="18" xfId="2" applyFont="1" applyFill="1" applyBorder="1" applyAlignment="1">
      <alignment horizontal="center" vertical="center"/>
    </xf>
    <xf numFmtId="0" fontId="8" fillId="0" borderId="0" xfId="4" applyFill="1" applyAlignment="1" applyProtection="1"/>
    <xf numFmtId="0" fontId="25" fillId="4" borderId="1" xfId="5" applyFont="1" applyFill="1" applyBorder="1" applyAlignment="1">
      <alignment vertical="center"/>
    </xf>
    <xf numFmtId="9" fontId="15" fillId="10" borderId="1" xfId="2" applyNumberFormat="1" applyFont="1" applyFill="1" applyBorder="1" applyAlignment="1">
      <alignment horizontal="center"/>
    </xf>
    <xf numFmtId="9" fontId="15" fillId="10" borderId="52" xfId="2" applyNumberFormat="1" applyFont="1" applyFill="1" applyBorder="1" applyAlignment="1">
      <alignment horizontal="center"/>
    </xf>
    <xf numFmtId="0" fontId="7" fillId="4" borderId="33" xfId="5" applyFont="1" applyFill="1" applyBorder="1" applyAlignment="1">
      <alignment horizontal="center" vertical="center" wrapText="1"/>
    </xf>
    <xf numFmtId="0" fontId="0" fillId="5" borderId="40" xfId="0" applyFill="1" applyBorder="1" applyAlignment="1">
      <alignment horizontal="center" vertical="center"/>
    </xf>
    <xf numFmtId="0" fontId="11" fillId="2" borderId="0" xfId="5" applyFont="1" applyFill="1" applyAlignment="1">
      <alignment vertical="center"/>
    </xf>
    <xf numFmtId="9" fontId="15" fillId="10" borderId="49" xfId="3" applyFont="1" applyFill="1" applyBorder="1" applyAlignment="1">
      <alignment horizontal="center"/>
    </xf>
    <xf numFmtId="9" fontId="15" fillId="10" borderId="19" xfId="3" applyFont="1" applyFill="1" applyBorder="1" applyAlignment="1">
      <alignment vertical="center"/>
    </xf>
    <xf numFmtId="9" fontId="15" fillId="10" borderId="1" xfId="3" applyFont="1" applyFill="1" applyBorder="1" applyAlignment="1">
      <alignment horizontal="center"/>
    </xf>
    <xf numFmtId="9" fontId="15" fillId="10" borderId="52" xfId="3" applyFont="1" applyFill="1" applyBorder="1" applyAlignment="1">
      <alignment horizontal="center"/>
    </xf>
    <xf numFmtId="9" fontId="15" fillId="10" borderId="62" xfId="3" applyFont="1" applyFill="1" applyBorder="1" applyAlignment="1">
      <alignment vertical="center"/>
    </xf>
    <xf numFmtId="0" fontId="0" fillId="0" borderId="1" xfId="0" applyBorder="1" applyAlignment="1">
      <alignment horizontal="left"/>
    </xf>
    <xf numFmtId="0" fontId="3" fillId="4" borderId="1" xfId="0" applyFont="1" applyFill="1" applyBorder="1" applyAlignment="1">
      <alignment vertical="center" wrapText="1"/>
    </xf>
    <xf numFmtId="0" fontId="33" fillId="4" borderId="1" xfId="5" applyFont="1" applyFill="1" applyBorder="1" applyAlignment="1">
      <alignment vertical="center"/>
    </xf>
    <xf numFmtId="0" fontId="5" fillId="11" borderId="17" xfId="5" applyFill="1" applyBorder="1" applyAlignment="1">
      <alignment vertical="center"/>
    </xf>
    <xf numFmtId="0" fontId="34" fillId="4" borderId="1" xfId="5" applyFont="1" applyFill="1" applyBorder="1" applyAlignment="1">
      <alignment vertical="center"/>
    </xf>
    <xf numFmtId="0" fontId="5" fillId="11" borderId="19" xfId="5" applyFill="1" applyBorder="1" applyAlignment="1">
      <alignment horizontal="center" vertical="center" wrapText="1"/>
    </xf>
    <xf numFmtId="41" fontId="15" fillId="10" borderId="18" xfId="2" applyFont="1" applyFill="1" applyBorder="1" applyAlignment="1">
      <alignment horizontal="center"/>
    </xf>
    <xf numFmtId="41" fontId="15" fillId="11" borderId="18" xfId="2" applyFont="1" applyFill="1" applyBorder="1" applyAlignment="1">
      <alignment vertical="center"/>
    </xf>
    <xf numFmtId="41" fontId="15" fillId="11" borderId="53" xfId="2" applyFont="1" applyFill="1" applyBorder="1" applyAlignment="1">
      <alignment vertical="center"/>
    </xf>
    <xf numFmtId="49" fontId="25" fillId="4" borderId="19" xfId="5" applyNumberFormat="1" applyFont="1" applyFill="1" applyBorder="1" applyAlignment="1">
      <alignment vertical="top" wrapText="1"/>
    </xf>
    <xf numFmtId="41" fontId="15" fillId="10" borderId="49" xfId="2" applyFont="1" applyFill="1" applyBorder="1" applyAlignment="1">
      <alignment vertical="center"/>
    </xf>
    <xf numFmtId="0" fontId="7" fillId="13" borderId="16" xfId="5" applyFont="1" applyFill="1" applyBorder="1" applyAlignment="1">
      <alignment horizontal="center" vertical="center"/>
    </xf>
    <xf numFmtId="41" fontId="15" fillId="10" borderId="1" xfId="2" applyFont="1" applyFill="1" applyBorder="1" applyAlignment="1">
      <alignment vertical="center"/>
    </xf>
    <xf numFmtId="0" fontId="7" fillId="13" borderId="51" xfId="5" applyFont="1" applyFill="1" applyBorder="1" applyAlignment="1">
      <alignment horizontal="center" vertical="center"/>
    </xf>
    <xf numFmtId="41" fontId="15" fillId="10" borderId="52" xfId="2" applyFont="1" applyFill="1" applyBorder="1" applyAlignment="1">
      <alignment vertical="center"/>
    </xf>
    <xf numFmtId="9" fontId="5" fillId="4" borderId="19" xfId="3" applyFont="1" applyFill="1" applyBorder="1" applyAlignment="1" applyProtection="1">
      <alignment vertical="center" wrapText="1"/>
    </xf>
    <xf numFmtId="10" fontId="15" fillId="10" borderId="18" xfId="3" applyNumberFormat="1" applyFont="1" applyFill="1" applyBorder="1" applyAlignment="1">
      <alignment vertical="center"/>
    </xf>
    <xf numFmtId="41" fontId="15" fillId="10" borderId="53" xfId="2" applyFont="1" applyFill="1" applyBorder="1" applyAlignment="1">
      <alignment horizontal="center" vertical="center"/>
    </xf>
    <xf numFmtId="10" fontId="15" fillId="10" borderId="53" xfId="3" applyNumberFormat="1" applyFont="1" applyFill="1" applyBorder="1" applyAlignment="1">
      <alignment vertical="center"/>
    </xf>
    <xf numFmtId="9" fontId="0" fillId="0" borderId="0" xfId="3" applyFont="1"/>
    <xf numFmtId="9" fontId="5" fillId="4" borderId="1" xfId="5" applyNumberFormat="1" applyFill="1" applyBorder="1" applyAlignment="1">
      <alignment horizontal="center" vertical="center"/>
    </xf>
    <xf numFmtId="0" fontId="5" fillId="4" borderId="19" xfId="5" applyFill="1" applyBorder="1" applyAlignment="1">
      <alignment vertical="top" wrapText="1"/>
    </xf>
    <xf numFmtId="0" fontId="11" fillId="4" borderId="0" xfId="4" applyFont="1" applyFill="1" applyBorder="1" applyAlignment="1" applyProtection="1">
      <alignment horizontal="center" vertical="center" wrapText="1"/>
    </xf>
    <xf numFmtId="0" fontId="11" fillId="4" borderId="33" xfId="4" applyFont="1" applyFill="1" applyBorder="1" applyAlignment="1" applyProtection="1">
      <alignment horizontal="center" vertical="center" wrapText="1"/>
    </xf>
    <xf numFmtId="9" fontId="15" fillId="10" borderId="49" xfId="2" applyNumberFormat="1" applyFont="1" applyFill="1" applyBorder="1" applyAlignment="1">
      <alignment horizontal="center"/>
    </xf>
    <xf numFmtId="9" fontId="15" fillId="2" borderId="53" xfId="2" applyNumberFormat="1" applyFont="1" applyFill="1" applyBorder="1" applyAlignment="1">
      <alignment vertical="center"/>
    </xf>
    <xf numFmtId="9" fontId="15" fillId="2" borderId="18" xfId="2" applyNumberFormat="1" applyFont="1" applyFill="1" applyBorder="1" applyAlignment="1">
      <alignment vertical="center"/>
    </xf>
    <xf numFmtId="9" fontId="15" fillId="10" borderId="52" xfId="2" applyNumberFormat="1" applyFont="1" applyFill="1" applyBorder="1" applyAlignment="1">
      <alignment horizontal="center" vertical="center"/>
    </xf>
    <xf numFmtId="0" fontId="5" fillId="4" borderId="1" xfId="5" applyFill="1" applyBorder="1" applyAlignment="1">
      <alignment horizontal="center" vertical="center"/>
    </xf>
    <xf numFmtId="41" fontId="15" fillId="2" borderId="18" xfId="2" applyFont="1" applyFill="1" applyBorder="1" applyAlignment="1">
      <alignment vertical="center"/>
    </xf>
    <xf numFmtId="41" fontId="15" fillId="2" borderId="18" xfId="2" applyFont="1" applyFill="1" applyBorder="1" applyAlignment="1">
      <alignment horizontal="right" vertical="center"/>
    </xf>
    <xf numFmtId="41" fontId="15" fillId="2" borderId="53" xfId="2" applyFont="1" applyFill="1" applyBorder="1" applyAlignment="1">
      <alignment vertical="center"/>
    </xf>
    <xf numFmtId="41" fontId="15" fillId="2" borderId="53" xfId="2" applyFont="1" applyFill="1" applyBorder="1" applyAlignment="1">
      <alignment horizontal="right" vertical="center"/>
    </xf>
    <xf numFmtId="0" fontId="5" fillId="14" borderId="1" xfId="5" applyFill="1" applyBorder="1" applyAlignment="1">
      <alignment vertical="center"/>
    </xf>
    <xf numFmtId="0" fontId="5" fillId="4" borderId="1" xfId="5" applyFill="1" applyBorder="1" applyAlignment="1">
      <alignment horizontal="center" vertical="center" wrapText="1"/>
    </xf>
    <xf numFmtId="0" fontId="5" fillId="14" borderId="19" xfId="5" applyFill="1" applyBorder="1" applyAlignment="1">
      <alignment vertical="top" wrapText="1"/>
    </xf>
    <xf numFmtId="0" fontId="11" fillId="14" borderId="0" xfId="4" applyFont="1" applyFill="1" applyBorder="1" applyAlignment="1" applyProtection="1">
      <alignment horizontal="center" vertical="center" wrapText="1"/>
    </xf>
    <xf numFmtId="0" fontId="11" fillId="14" borderId="33" xfId="4" applyFont="1" applyFill="1" applyBorder="1" applyAlignment="1" applyProtection="1">
      <alignment horizontal="center" vertical="center" wrapText="1"/>
    </xf>
    <xf numFmtId="41" fontId="15" fillId="2" borderId="49" xfId="2" applyFont="1" applyFill="1" applyBorder="1" applyAlignment="1">
      <alignment horizontal="center"/>
    </xf>
    <xf numFmtId="168" fontId="15" fillId="2" borderId="53" xfId="2" applyNumberFormat="1" applyFont="1" applyFill="1" applyBorder="1" applyAlignment="1">
      <alignment horizontal="center" vertical="center"/>
    </xf>
    <xf numFmtId="169" fontId="15" fillId="2" borderId="53" xfId="2" applyNumberFormat="1" applyFont="1" applyFill="1" applyBorder="1" applyAlignment="1">
      <alignment horizontal="center" vertical="center"/>
    </xf>
    <xf numFmtId="1" fontId="15" fillId="2" borderId="53" xfId="2" applyNumberFormat="1" applyFont="1" applyFill="1" applyBorder="1" applyAlignment="1">
      <alignment horizontal="center" vertical="center"/>
    </xf>
    <xf numFmtId="41" fontId="15" fillId="2" borderId="1" xfId="2" applyFont="1" applyFill="1" applyBorder="1" applyAlignment="1">
      <alignment horizontal="center"/>
    </xf>
    <xf numFmtId="41" fontId="15" fillId="2" borderId="52" xfId="2" applyFont="1" applyFill="1" applyBorder="1" applyAlignment="1">
      <alignment horizontal="center" vertical="center"/>
    </xf>
    <xf numFmtId="0" fontId="8" fillId="0" borderId="0" xfId="4" applyAlignment="1" applyProtection="1">
      <alignment wrapText="1"/>
    </xf>
    <xf numFmtId="0" fontId="35" fillId="3" borderId="9" xfId="5" applyFont="1" applyFill="1" applyBorder="1" applyAlignment="1">
      <alignment horizontal="left" vertical="center" wrapText="1"/>
    </xf>
    <xf numFmtId="0" fontId="35" fillId="3" borderId="10" xfId="4" applyFont="1" applyFill="1" applyBorder="1" applyAlignment="1" applyProtection="1">
      <alignment vertical="center" wrapText="1"/>
    </xf>
    <xf numFmtId="0" fontId="1" fillId="5" borderId="14" xfId="0" applyFont="1" applyFill="1" applyBorder="1" applyAlignment="1">
      <alignment horizontal="center" vertical="center"/>
    </xf>
    <xf numFmtId="0" fontId="35" fillId="3" borderId="15" xfId="5" applyFont="1" applyFill="1" applyBorder="1" applyAlignment="1">
      <alignment horizontal="left" vertical="center" wrapText="1"/>
    </xf>
    <xf numFmtId="0" fontId="35" fillId="3" borderId="20" xfId="5" applyFont="1" applyFill="1" applyBorder="1" applyAlignment="1">
      <alignment horizontal="left" vertical="center" wrapText="1"/>
    </xf>
    <xf numFmtId="0" fontId="15" fillId="4" borderId="19" xfId="4" applyFont="1" applyFill="1" applyBorder="1" applyAlignment="1" applyProtection="1">
      <alignment vertical="center" wrapText="1"/>
    </xf>
    <xf numFmtId="0" fontId="1" fillId="5" borderId="5" xfId="0" applyFont="1" applyFill="1" applyBorder="1" applyAlignment="1">
      <alignment horizontal="center" vertical="center"/>
    </xf>
    <xf numFmtId="0" fontId="15" fillId="4" borderId="1" xfId="5" applyFont="1" applyFill="1" applyBorder="1" applyAlignment="1">
      <alignment vertical="center"/>
    </xf>
    <xf numFmtId="0" fontId="15" fillId="4" borderId="17" xfId="5" applyFont="1" applyFill="1" applyBorder="1" applyAlignment="1">
      <alignment vertical="center"/>
    </xf>
    <xf numFmtId="0" fontId="15" fillId="4" borderId="19" xfId="5" applyFont="1" applyFill="1" applyBorder="1" applyAlignment="1">
      <alignment vertical="center" wrapText="1"/>
    </xf>
    <xf numFmtId="0" fontId="35" fillId="3" borderId="29" xfId="5" applyFont="1" applyFill="1" applyBorder="1" applyAlignment="1">
      <alignment horizontal="left" vertical="center" wrapText="1"/>
    </xf>
    <xf numFmtId="0" fontId="35" fillId="3" borderId="30" xfId="4" applyFont="1" applyFill="1" applyBorder="1" applyAlignment="1" applyProtection="1">
      <alignment horizontal="center" vertical="center" wrapText="1"/>
    </xf>
    <xf numFmtId="0" fontId="15" fillId="4" borderId="31" xfId="4" applyFont="1" applyFill="1" applyBorder="1" applyAlignment="1" applyProtection="1">
      <alignment horizontal="center" vertical="center" wrapText="1"/>
    </xf>
    <xf numFmtId="0" fontId="15" fillId="2" borderId="0" xfId="4" applyFont="1" applyFill="1" applyBorder="1" applyAlignment="1" applyProtection="1">
      <alignment horizontal="center" vertical="center" wrapText="1"/>
    </xf>
    <xf numFmtId="0" fontId="35" fillId="3" borderId="2" xfId="4" applyFont="1" applyFill="1" applyBorder="1" applyAlignment="1" applyProtection="1">
      <alignment horizontal="center" vertical="center" wrapText="1"/>
    </xf>
    <xf numFmtId="0" fontId="15" fillId="4" borderId="32" xfId="4" applyFont="1" applyFill="1" applyBorder="1" applyAlignment="1" applyProtection="1">
      <alignment horizontal="center" vertical="center" wrapText="1"/>
    </xf>
    <xf numFmtId="0" fontId="15" fillId="2" borderId="33" xfId="4" applyFont="1" applyFill="1" applyBorder="1" applyAlignment="1" applyProtection="1">
      <alignment horizontal="center" vertical="center" wrapText="1"/>
    </xf>
    <xf numFmtId="0" fontId="35" fillId="3" borderId="35" xfId="5" applyFont="1" applyFill="1" applyBorder="1" applyAlignment="1">
      <alignment horizontal="center" vertical="center" wrapText="1"/>
    </xf>
    <xf numFmtId="0" fontId="35" fillId="6" borderId="10" xfId="5" applyFont="1" applyFill="1" applyBorder="1" applyAlignment="1">
      <alignment horizontal="center" vertical="center"/>
    </xf>
    <xf numFmtId="0" fontId="15" fillId="2" borderId="4" xfId="5" applyFont="1" applyFill="1" applyBorder="1" applyAlignment="1">
      <alignment vertical="center"/>
    </xf>
    <xf numFmtId="0" fontId="15" fillId="2" borderId="5" xfId="5" applyFont="1" applyFill="1" applyBorder="1" applyAlignment="1">
      <alignment vertical="center"/>
    </xf>
    <xf numFmtId="0" fontId="35" fillId="6" borderId="1" xfId="5" applyFont="1" applyFill="1" applyBorder="1" applyAlignment="1">
      <alignment horizontal="center" vertical="center"/>
    </xf>
    <xf numFmtId="0" fontId="39" fillId="7" borderId="18" xfId="5" applyFont="1" applyFill="1" applyBorder="1" applyAlignment="1">
      <alignment horizontal="center" vertical="center"/>
    </xf>
    <xf numFmtId="0" fontId="39" fillId="8" borderId="1" xfId="5" applyFont="1" applyFill="1" applyBorder="1" applyAlignment="1">
      <alignment horizontal="center" vertical="center"/>
    </xf>
    <xf numFmtId="0" fontId="39" fillId="9" borderId="46" xfId="5" applyFont="1" applyFill="1" applyBorder="1" applyAlignment="1">
      <alignment horizontal="center" vertical="center"/>
    </xf>
    <xf numFmtId="0" fontId="40" fillId="2" borderId="0" xfId="5" applyFont="1" applyFill="1" applyAlignment="1">
      <alignment horizontal="left" vertical="center"/>
    </xf>
    <xf numFmtId="0" fontId="39" fillId="0" borderId="0" xfId="5" applyFont="1" applyAlignment="1">
      <alignment horizontal="left" vertical="center"/>
    </xf>
    <xf numFmtId="0" fontId="15" fillId="0" borderId="33" xfId="5" applyFont="1" applyBorder="1" applyAlignment="1">
      <alignment horizontal="left" vertical="center"/>
    </xf>
    <xf numFmtId="0" fontId="35" fillId="4" borderId="26" xfId="5" applyFont="1" applyFill="1" applyBorder="1" applyAlignment="1">
      <alignment horizontal="center" vertical="center"/>
    </xf>
    <xf numFmtId="0" fontId="40" fillId="0" borderId="0" xfId="5" applyFont="1" applyAlignment="1">
      <alignment horizontal="left" vertical="center"/>
    </xf>
    <xf numFmtId="0" fontId="35" fillId="4" borderId="16" xfId="5" applyFont="1" applyFill="1" applyBorder="1" applyAlignment="1">
      <alignment horizontal="center" vertical="center"/>
    </xf>
    <xf numFmtId="0" fontId="41" fillId="2" borderId="0" xfId="0" applyFont="1" applyFill="1" applyAlignment="1">
      <alignment horizontal="center"/>
    </xf>
    <xf numFmtId="0" fontId="35" fillId="4" borderId="51" xfId="5" applyFont="1" applyFill="1" applyBorder="1" applyAlignment="1">
      <alignment horizontal="center" vertical="center"/>
    </xf>
    <xf numFmtId="9" fontId="40" fillId="0" borderId="54" xfId="3" applyFont="1" applyFill="1" applyBorder="1" applyAlignment="1"/>
    <xf numFmtId="0" fontId="40" fillId="0" borderId="54" xfId="5" applyFont="1" applyBorder="1" applyAlignment="1">
      <alignment vertical="center"/>
    </xf>
    <xf numFmtId="0" fontId="15" fillId="0" borderId="55" xfId="5" applyFont="1" applyBorder="1" applyAlignment="1">
      <alignment horizontal="left" vertical="center"/>
    </xf>
    <xf numFmtId="0" fontId="35" fillId="3" borderId="47" xfId="5" applyFont="1" applyFill="1" applyBorder="1" applyAlignment="1">
      <alignment horizontal="left" vertical="center" wrapText="1"/>
    </xf>
    <xf numFmtId="0" fontId="1" fillId="5" borderId="46" xfId="0" applyFont="1" applyFill="1" applyBorder="1" applyAlignment="1">
      <alignment horizontal="center" vertical="center"/>
    </xf>
    <xf numFmtId="0" fontId="1" fillId="5" borderId="55" xfId="0" applyFont="1" applyFill="1" applyBorder="1" applyAlignment="1">
      <alignment horizontal="center" vertical="center"/>
    </xf>
    <xf numFmtId="0" fontId="35" fillId="3" borderId="1" xfId="5" applyFont="1" applyFill="1" applyBorder="1" applyAlignment="1">
      <alignment vertical="center" wrapText="1"/>
    </xf>
    <xf numFmtId="0" fontId="15" fillId="4" borderId="19" xfId="5" applyFont="1" applyFill="1" applyBorder="1" applyAlignment="1">
      <alignment vertical="top" wrapText="1"/>
    </xf>
    <xf numFmtId="0" fontId="5" fillId="4" borderId="19" xfId="4" applyFont="1" applyFill="1" applyBorder="1" applyAlignment="1" applyProtection="1">
      <alignment vertical="center" wrapText="1"/>
    </xf>
    <xf numFmtId="0" fontId="5" fillId="4" borderId="17" xfId="5" applyFill="1" applyBorder="1" applyAlignment="1">
      <alignment vertical="center"/>
    </xf>
    <xf numFmtId="0" fontId="7" fillId="3" borderId="15" xfId="5" applyFont="1" applyFill="1" applyBorder="1" applyAlignment="1">
      <alignment horizontal="left" vertical="center" wrapText="1"/>
    </xf>
    <xf numFmtId="0" fontId="0" fillId="5" borderId="5" xfId="0" applyFill="1" applyBorder="1" applyAlignment="1">
      <alignment horizontal="center" vertical="center"/>
    </xf>
    <xf numFmtId="0" fontId="0" fillId="5" borderId="55" xfId="0" applyFill="1" applyBorder="1" applyAlignment="1">
      <alignment horizontal="center" vertical="center"/>
    </xf>
    <xf numFmtId="0" fontId="7" fillId="3" borderId="1" xfId="5" applyFont="1" applyFill="1" applyBorder="1" applyAlignment="1">
      <alignment vertical="center" wrapText="1"/>
    </xf>
    <xf numFmtId="0" fontId="7" fillId="6" borderId="10" xfId="5" applyFont="1" applyFill="1" applyBorder="1" applyAlignment="1">
      <alignment horizontal="center" vertical="center"/>
    </xf>
    <xf numFmtId="10" fontId="15" fillId="10" borderId="18" xfId="2" applyNumberFormat="1" applyFont="1" applyFill="1" applyBorder="1" applyAlignment="1">
      <alignment vertical="center"/>
    </xf>
    <xf numFmtId="0" fontId="8" fillId="0" borderId="0" xfId="4" applyAlignment="1" applyProtection="1">
      <alignment vertical="top" wrapText="1"/>
    </xf>
    <xf numFmtId="9" fontId="15" fillId="10" borderId="18" xfId="2" applyNumberFormat="1" applyFont="1" applyFill="1" applyBorder="1" applyAlignment="1">
      <alignment vertical="center"/>
    </xf>
    <xf numFmtId="0" fontId="5" fillId="4" borderId="19" xfId="4" applyFont="1" applyFill="1" applyBorder="1" applyAlignment="1" applyProtection="1">
      <alignment vertical="center" wrapText="1"/>
    </xf>
    <xf numFmtId="0" fontId="5" fillId="4" borderId="17" xfId="5" applyFill="1" applyBorder="1" applyAlignment="1">
      <alignment vertical="center"/>
    </xf>
    <xf numFmtId="0" fontId="7" fillId="3" borderId="15" xfId="5" applyFont="1" applyFill="1" applyBorder="1" applyAlignment="1">
      <alignment horizontal="left" vertical="center" wrapText="1"/>
    </xf>
    <xf numFmtId="0" fontId="0" fillId="5" borderId="5" xfId="0" applyFill="1" applyBorder="1" applyAlignment="1">
      <alignment horizontal="center" vertical="center"/>
    </xf>
    <xf numFmtId="0" fontId="0" fillId="5" borderId="55" xfId="0" applyFill="1" applyBorder="1" applyAlignment="1">
      <alignment horizontal="center" vertical="center"/>
    </xf>
    <xf numFmtId="0" fontId="7" fillId="3" borderId="1" xfId="5" applyFont="1" applyFill="1" applyBorder="1" applyAlignment="1">
      <alignment vertical="center" wrapText="1"/>
    </xf>
    <xf numFmtId="0" fontId="7" fillId="6" borderId="10" xfId="5" applyFont="1" applyFill="1" applyBorder="1" applyAlignment="1">
      <alignment horizontal="center" vertical="center"/>
    </xf>
    <xf numFmtId="0" fontId="7" fillId="3" borderId="1" xfId="5" applyFont="1" applyFill="1" applyBorder="1" applyAlignment="1">
      <alignment vertical="center" wrapText="1"/>
    </xf>
    <xf numFmtId="0" fontId="42" fillId="4" borderId="17" xfId="5" applyFont="1" applyFill="1" applyBorder="1" applyAlignment="1">
      <alignment horizontal="center" vertical="center"/>
    </xf>
    <xf numFmtId="0" fontId="42" fillId="4" borderId="1" xfId="5" applyFont="1" applyFill="1" applyBorder="1" applyAlignment="1">
      <alignment horizontal="center" vertical="center"/>
    </xf>
    <xf numFmtId="0" fontId="42" fillId="4" borderId="19" xfId="5" applyFont="1" applyFill="1" applyBorder="1" applyAlignment="1">
      <alignment horizontal="center" vertical="center" wrapText="1"/>
    </xf>
    <xf numFmtId="41" fontId="9" fillId="10" borderId="49" xfId="2" applyFont="1" applyFill="1" applyBorder="1" applyAlignment="1">
      <alignment horizontal="center"/>
    </xf>
    <xf numFmtId="41" fontId="9" fillId="10" borderId="1" xfId="2" applyFont="1" applyFill="1" applyBorder="1" applyAlignment="1">
      <alignment horizontal="center"/>
    </xf>
    <xf numFmtId="41" fontId="15" fillId="10" borderId="18" xfId="2" applyFont="1" applyFill="1" applyBorder="1" applyAlignment="1">
      <alignment horizontal="left" vertical="top"/>
    </xf>
    <xf numFmtId="41" fontId="9" fillId="10" borderId="52" xfId="2" applyFont="1" applyFill="1" applyBorder="1" applyAlignment="1">
      <alignment horizontal="center"/>
    </xf>
    <xf numFmtId="41" fontId="15" fillId="10" borderId="53" xfId="2" applyFont="1" applyFill="1" applyBorder="1" applyAlignment="1">
      <alignment horizontal="left" vertical="top"/>
    </xf>
    <xf numFmtId="0" fontId="5" fillId="2" borderId="0" xfId="4" applyFont="1" applyFill="1" applyBorder="1" applyAlignment="1" applyProtection="1">
      <alignment horizontal="center" vertical="center" wrapText="1"/>
    </xf>
    <xf numFmtId="41" fontId="5" fillId="10" borderId="49" xfId="2" applyFont="1" applyFill="1" applyBorder="1" applyAlignment="1">
      <alignment horizontal="center"/>
    </xf>
    <xf numFmtId="41" fontId="5" fillId="10" borderId="18" xfId="2" applyFont="1" applyFill="1" applyBorder="1" applyAlignment="1">
      <alignment vertical="center"/>
    </xf>
    <xf numFmtId="41" fontId="5" fillId="10" borderId="1" xfId="2" applyFont="1" applyFill="1" applyBorder="1" applyAlignment="1">
      <alignment horizontal="center"/>
    </xf>
    <xf numFmtId="41" fontId="5" fillId="10" borderId="52" xfId="2" applyFont="1" applyFill="1" applyBorder="1" applyAlignment="1">
      <alignment horizontal="center"/>
    </xf>
    <xf numFmtId="41" fontId="5" fillId="10" borderId="53" xfId="2" applyFont="1" applyFill="1" applyBorder="1" applyAlignment="1">
      <alignment vertical="center"/>
    </xf>
    <xf numFmtId="9" fontId="15" fillId="10" borderId="53" xfId="2" applyNumberFormat="1" applyFont="1" applyFill="1" applyBorder="1" applyAlignment="1">
      <alignment vertical="center"/>
    </xf>
    <xf numFmtId="0" fontId="5" fillId="4" borderId="1" xfId="5" applyFill="1" applyBorder="1" applyAlignment="1">
      <alignment vertical="center" wrapText="1"/>
    </xf>
    <xf numFmtId="166" fontId="15" fillId="10" borderId="1" xfId="2" applyNumberFormat="1" applyFont="1" applyFill="1" applyBorder="1" applyAlignment="1">
      <alignment horizontal="center"/>
    </xf>
    <xf numFmtId="166" fontId="15" fillId="10" borderId="52" xfId="2" applyNumberFormat="1" applyFont="1" applyFill="1" applyBorder="1" applyAlignment="1">
      <alignment horizontal="center"/>
    </xf>
    <xf numFmtId="0" fontId="7" fillId="3" borderId="18" xfId="5" applyFont="1" applyFill="1" applyBorder="1" applyAlignment="1">
      <alignment horizontal="left" vertical="center" wrapText="1"/>
    </xf>
    <xf numFmtId="170" fontId="5" fillId="4" borderId="1" xfId="5" applyNumberFormat="1" applyFill="1" applyBorder="1" applyAlignment="1">
      <alignment vertical="center" wrapText="1"/>
    </xf>
    <xf numFmtId="0" fontId="5" fillId="4" borderId="19" xfId="5" applyFill="1" applyBorder="1" applyAlignment="1">
      <alignment horizontal="right" vertical="center" wrapText="1"/>
    </xf>
    <xf numFmtId="9" fontId="5" fillId="4" borderId="1" xfId="5" applyNumberFormat="1" applyFill="1" applyBorder="1" applyAlignment="1">
      <alignment vertical="center" wrapText="1"/>
    </xf>
    <xf numFmtId="166" fontId="35" fillId="10" borderId="52" xfId="2" applyNumberFormat="1" applyFont="1" applyFill="1" applyBorder="1" applyAlignment="1">
      <alignment horizontal="center"/>
    </xf>
    <xf numFmtId="166" fontId="35" fillId="10" borderId="53" xfId="2" applyNumberFormat="1" applyFont="1" applyFill="1" applyBorder="1" applyAlignment="1">
      <alignment vertical="center"/>
    </xf>
    <xf numFmtId="0" fontId="25" fillId="4" borderId="1" xfId="5" applyFont="1" applyFill="1" applyBorder="1" applyAlignment="1">
      <alignment horizontal="center" vertical="center"/>
    </xf>
    <xf numFmtId="14" fontId="25" fillId="4" borderId="19" xfId="5" applyNumberFormat="1" applyFont="1" applyFill="1" applyBorder="1" applyAlignment="1">
      <alignment horizontal="center" vertical="center" wrapText="1"/>
    </xf>
    <xf numFmtId="41" fontId="15" fillId="10" borderId="52" xfId="2" applyFont="1" applyFill="1" applyBorder="1" applyAlignment="1">
      <alignment horizontal="center" vertical="center"/>
    </xf>
    <xf numFmtId="10" fontId="15" fillId="10" borderId="1" xfId="2" applyNumberFormat="1" applyFont="1" applyFill="1" applyBorder="1" applyAlignment="1">
      <alignment horizontal="center"/>
    </xf>
    <xf numFmtId="10" fontId="15" fillId="10" borderId="52" xfId="2" applyNumberFormat="1" applyFont="1" applyFill="1" applyBorder="1" applyAlignment="1">
      <alignment horizontal="center"/>
    </xf>
    <xf numFmtId="9" fontId="15" fillId="10" borderId="18" xfId="2" applyNumberFormat="1" applyFont="1" applyFill="1" applyBorder="1" applyAlignment="1">
      <alignment horizontal="center" vertical="center"/>
    </xf>
    <xf numFmtId="0" fontId="0" fillId="0" borderId="0" xfId="0" applyBorder="1" applyAlignment="1">
      <alignment vertical="center"/>
    </xf>
    <xf numFmtId="0" fontId="0" fillId="0" borderId="0" xfId="0" applyAlignment="1">
      <alignment horizontal="left" vertical="center"/>
    </xf>
    <xf numFmtId="0" fontId="0" fillId="0" borderId="1" xfId="0" applyBorder="1" applyAlignment="1">
      <alignment horizontal="left" vertical="top"/>
    </xf>
    <xf numFmtId="0" fontId="5" fillId="4" borderId="19" xfId="4" applyFont="1" applyFill="1" applyBorder="1" applyAlignment="1" applyProtection="1">
      <alignment vertical="center" wrapText="1"/>
    </xf>
    <xf numFmtId="0" fontId="5" fillId="4" borderId="17" xfId="5" applyFill="1" applyBorder="1" applyAlignment="1">
      <alignment vertical="center"/>
    </xf>
    <xf numFmtId="0" fontId="7" fillId="3" borderId="15" xfId="5" applyFont="1" applyFill="1" applyBorder="1" applyAlignment="1">
      <alignment horizontal="left" vertical="center" wrapText="1"/>
    </xf>
    <xf numFmtId="0" fontId="0" fillId="5" borderId="5" xfId="0" applyFill="1" applyBorder="1" applyAlignment="1">
      <alignment horizontal="center" vertical="center"/>
    </xf>
    <xf numFmtId="0" fontId="0" fillId="5" borderId="55" xfId="0" applyFill="1" applyBorder="1" applyAlignment="1">
      <alignment horizontal="center" vertical="center"/>
    </xf>
    <xf numFmtId="0" fontId="7" fillId="3" borderId="1" xfId="5" applyFont="1" applyFill="1" applyBorder="1" applyAlignment="1">
      <alignment vertical="center" wrapText="1"/>
    </xf>
    <xf numFmtId="0" fontId="7" fillId="6" borderId="10" xfId="5" applyFont="1" applyFill="1" applyBorder="1" applyAlignment="1">
      <alignment horizontal="center" vertical="center"/>
    </xf>
    <xf numFmtId="168" fontId="15" fillId="10" borderId="1" xfId="2" applyNumberFormat="1" applyFont="1" applyFill="1" applyBorder="1" applyAlignment="1">
      <alignment horizontal="center"/>
    </xf>
    <xf numFmtId="2" fontId="15" fillId="10" borderId="1" xfId="2" applyNumberFormat="1" applyFont="1" applyFill="1" applyBorder="1" applyAlignment="1">
      <alignment horizontal="center"/>
    </xf>
    <xf numFmtId="17" fontId="11" fillId="4" borderId="31" xfId="4" applyNumberFormat="1" applyFont="1" applyFill="1" applyBorder="1" applyAlignment="1" applyProtection="1">
      <alignment horizontal="center" vertical="center" wrapText="1"/>
    </xf>
    <xf numFmtId="17" fontId="11" fillId="4" borderId="32" xfId="4" applyNumberFormat="1" applyFont="1" applyFill="1" applyBorder="1" applyAlignment="1" applyProtection="1">
      <alignment horizontal="center" vertical="center" wrapText="1"/>
    </xf>
    <xf numFmtId="9" fontId="9" fillId="4" borderId="1" xfId="5" applyNumberFormat="1" applyFont="1" applyFill="1" applyBorder="1" applyAlignment="1">
      <alignment vertical="center"/>
    </xf>
    <xf numFmtId="17" fontId="9" fillId="4" borderId="19" xfId="5" applyNumberFormat="1" applyFont="1" applyFill="1" applyBorder="1" applyAlignment="1">
      <alignment vertical="top" wrapText="1"/>
    </xf>
    <xf numFmtId="9" fontId="11" fillId="2" borderId="0" xfId="4" applyNumberFormat="1" applyFont="1" applyFill="1" applyBorder="1" applyAlignment="1" applyProtection="1">
      <alignment horizontal="center" vertical="center" wrapText="1"/>
    </xf>
    <xf numFmtId="0" fontId="7" fillId="3" borderId="60" xfId="5" applyFont="1" applyFill="1" applyBorder="1" applyAlignment="1">
      <alignment horizontal="center" vertical="center" wrapText="1"/>
    </xf>
    <xf numFmtId="0" fontId="7" fillId="3" borderId="43" xfId="5" applyFont="1" applyFill="1" applyBorder="1" applyAlignment="1">
      <alignment horizontal="center" vertical="center" wrapText="1"/>
    </xf>
    <xf numFmtId="0" fontId="25" fillId="4" borderId="19" xfId="5" applyFont="1" applyFill="1" applyBorder="1" applyAlignment="1">
      <alignment horizontal="center" vertical="center" wrapText="1"/>
    </xf>
    <xf numFmtId="0" fontId="7" fillId="6" borderId="49" xfId="5" applyFont="1" applyFill="1" applyBorder="1" applyAlignment="1">
      <alignment horizontal="center" vertical="center"/>
    </xf>
    <xf numFmtId="171" fontId="15" fillId="10" borderId="49" xfId="2" applyNumberFormat="1" applyFont="1" applyFill="1" applyBorder="1" applyAlignment="1">
      <alignment horizontal="center"/>
    </xf>
    <xf numFmtId="41" fontId="15" fillId="0" borderId="18" xfId="2" applyFont="1" applyFill="1" applyBorder="1" applyAlignment="1">
      <alignment vertical="center"/>
    </xf>
    <xf numFmtId="171" fontId="15" fillId="10" borderId="1" xfId="2" applyNumberFormat="1" applyFont="1" applyFill="1" applyBorder="1" applyAlignment="1">
      <alignment horizontal="center"/>
    </xf>
    <xf numFmtId="41" fontId="15" fillId="0" borderId="53" xfId="2" applyFont="1" applyFill="1" applyBorder="1" applyAlignment="1">
      <alignment vertical="center"/>
    </xf>
    <xf numFmtId="0" fontId="0" fillId="0" borderId="0" xfId="0" applyBorder="1" applyAlignment="1">
      <alignment horizontal="center" vertical="center"/>
    </xf>
    <xf numFmtId="0" fontId="8" fillId="0" borderId="35" xfId="4" applyBorder="1" applyAlignment="1" applyProtection="1">
      <alignment vertical="center"/>
    </xf>
    <xf numFmtId="0" fontId="8" fillId="0" borderId="46" xfId="4" applyBorder="1" applyAlignment="1" applyProtection="1">
      <alignment vertical="center"/>
    </xf>
    <xf numFmtId="0" fontId="0" fillId="0" borderId="10" xfId="0" applyBorder="1" applyAlignment="1">
      <alignment horizontal="left" vertical="top"/>
    </xf>
    <xf numFmtId="0" fontId="0" fillId="0" borderId="70" xfId="0" applyBorder="1" applyAlignment="1">
      <alignment vertical="center"/>
    </xf>
    <xf numFmtId="0" fontId="0" fillId="0" borderId="69" xfId="0" applyBorder="1" applyAlignment="1">
      <alignment horizontal="center" vertical="center" wrapText="1"/>
    </xf>
    <xf numFmtId="0" fontId="8" fillId="0" borderId="68" xfId="4" applyFill="1" applyBorder="1" applyAlignment="1" applyProtection="1">
      <alignment vertical="center"/>
    </xf>
    <xf numFmtId="0" fontId="8" fillId="0" borderId="46" xfId="4" applyBorder="1" applyAlignment="1" applyProtection="1">
      <alignment vertical="center" wrapText="1"/>
    </xf>
    <xf numFmtId="0" fontId="8" fillId="0" borderId="46" xfId="4" applyFill="1" applyBorder="1" applyAlignment="1" applyProtection="1">
      <alignment vertical="center"/>
    </xf>
    <xf numFmtId="0" fontId="8" fillId="0" borderId="39" xfId="4" applyBorder="1" applyAlignment="1" applyProtection="1">
      <alignment vertical="center" wrapText="1"/>
    </xf>
    <xf numFmtId="0" fontId="8" fillId="0" borderId="46" xfId="4" applyFill="1" applyBorder="1" applyAlignment="1" applyProtection="1">
      <alignment vertical="center" wrapText="1"/>
    </xf>
    <xf numFmtId="0" fontId="8" fillId="0" borderId="68" xfId="4" applyBorder="1" applyAlignment="1" applyProtection="1">
      <alignment vertical="center"/>
    </xf>
    <xf numFmtId="0" fontId="8" fillId="0" borderId="71" xfId="4" applyBorder="1" applyAlignment="1" applyProtection="1">
      <alignment vertical="center"/>
    </xf>
    <xf numFmtId="0" fontId="15" fillId="4" borderId="17" xfId="0" applyFont="1" applyFill="1" applyBorder="1" applyAlignment="1">
      <alignment vertical="center" wrapText="1"/>
    </xf>
    <xf numFmtId="0" fontId="15" fillId="4" borderId="18" xfId="0" applyFont="1" applyFill="1" applyBorder="1" applyAlignment="1">
      <alignment vertical="center" wrapText="1"/>
    </xf>
    <xf numFmtId="172" fontId="15" fillId="10" borderId="1" xfId="2" applyNumberFormat="1" applyFont="1" applyFill="1" applyBorder="1" applyAlignment="1">
      <alignment horizontal="center"/>
    </xf>
    <xf numFmtId="172" fontId="15" fillId="10" borderId="52" xfId="2" applyNumberFormat="1" applyFont="1" applyFill="1" applyBorder="1" applyAlignment="1">
      <alignment horizontal="center"/>
    </xf>
    <xf numFmtId="0" fontId="5" fillId="4" borderId="19" xfId="4" applyFont="1" applyFill="1" applyBorder="1" applyAlignment="1" applyProtection="1">
      <alignment vertical="center" wrapText="1"/>
    </xf>
    <xf numFmtId="0" fontId="0" fillId="5" borderId="40" xfId="0" applyFill="1" applyBorder="1" applyAlignment="1">
      <alignment horizontal="center" vertical="center"/>
    </xf>
    <xf numFmtId="0" fontId="7" fillId="4" borderId="42" xfId="5" applyFont="1" applyFill="1" applyBorder="1" applyAlignment="1">
      <alignment horizontal="center" vertical="center" wrapText="1"/>
    </xf>
    <xf numFmtId="0" fontId="7" fillId="4" borderId="43" xfId="5" applyFont="1" applyFill="1" applyBorder="1" applyAlignment="1">
      <alignment horizontal="center" vertical="center" wrapText="1"/>
    </xf>
    <xf numFmtId="0" fontId="7" fillId="3" borderId="15" xfId="5" applyFont="1" applyFill="1" applyBorder="1" applyAlignment="1">
      <alignment horizontal="left" vertical="center" wrapText="1"/>
    </xf>
    <xf numFmtId="0" fontId="0" fillId="5" borderId="5" xfId="0" applyFill="1" applyBorder="1" applyAlignment="1">
      <alignment horizontal="center" vertical="center"/>
    </xf>
    <xf numFmtId="0" fontId="0" fillId="5" borderId="55" xfId="0" applyFill="1" applyBorder="1" applyAlignment="1">
      <alignment horizontal="center" vertical="center"/>
    </xf>
    <xf numFmtId="0" fontId="7" fillId="3" borderId="1" xfId="5" applyFont="1" applyFill="1" applyBorder="1" applyAlignment="1">
      <alignment vertical="center" wrapText="1"/>
    </xf>
    <xf numFmtId="0" fontId="7" fillId="4" borderId="1" xfId="5" applyFont="1" applyFill="1" applyBorder="1" applyAlignment="1">
      <alignment horizontal="center" vertical="center" wrapText="1"/>
    </xf>
    <xf numFmtId="0" fontId="7" fillId="6" borderId="49" xfId="5" applyFont="1" applyFill="1" applyBorder="1" applyAlignment="1">
      <alignment horizontal="center" vertical="center"/>
    </xf>
    <xf numFmtId="0" fontId="7" fillId="3" borderId="37" xfId="5" applyFont="1" applyFill="1" applyBorder="1" applyAlignment="1">
      <alignment horizontal="left" vertical="center" wrapText="1"/>
    </xf>
    <xf numFmtId="0" fontId="7" fillId="3" borderId="38" xfId="5" applyFont="1" applyFill="1" applyBorder="1" applyAlignment="1">
      <alignment horizontal="left" vertical="center" wrapText="1"/>
    </xf>
    <xf numFmtId="0" fontId="7" fillId="3" borderId="20" xfId="5" applyFont="1" applyFill="1" applyBorder="1" applyAlignment="1">
      <alignment horizontal="left" vertical="center" wrapText="1"/>
    </xf>
    <xf numFmtId="0" fontId="7" fillId="4" borderId="33" xfId="5" applyFont="1" applyFill="1" applyBorder="1" applyAlignment="1">
      <alignment horizontal="center" vertical="center" wrapText="1"/>
    </xf>
    <xf numFmtId="0" fontId="5" fillId="0" borderId="1" xfId="5" applyFill="1" applyBorder="1" applyAlignment="1">
      <alignment vertical="center"/>
    </xf>
    <xf numFmtId="0" fontId="5" fillId="0" borderId="17" xfId="5" applyFill="1" applyBorder="1" applyAlignment="1">
      <alignment vertical="center"/>
    </xf>
    <xf numFmtId="172" fontId="15" fillId="10" borderId="49" xfId="2" applyNumberFormat="1" applyFont="1" applyFill="1" applyBorder="1" applyAlignment="1">
      <alignment horizontal="center"/>
    </xf>
    <xf numFmtId="171" fontId="15" fillId="0" borderId="18" xfId="2" applyNumberFormat="1" applyFont="1" applyFill="1" applyBorder="1" applyAlignment="1">
      <alignment vertical="center"/>
    </xf>
    <xf numFmtId="171" fontId="15" fillId="0" borderId="53" xfId="2" applyNumberFormat="1" applyFont="1" applyFill="1" applyBorder="1" applyAlignment="1">
      <alignment vertical="center"/>
    </xf>
    <xf numFmtId="0" fontId="0" fillId="5" borderId="5" xfId="0" applyFill="1" applyBorder="1" applyAlignment="1">
      <alignment horizontal="center" vertical="center"/>
    </xf>
    <xf numFmtId="0" fontId="0" fillId="5" borderId="55" xfId="0" applyFill="1" applyBorder="1" applyAlignment="1">
      <alignment horizontal="center" vertical="center"/>
    </xf>
    <xf numFmtId="0" fontId="7" fillId="3" borderId="1" xfId="5" applyFont="1" applyFill="1" applyBorder="1" applyAlignment="1">
      <alignment vertical="center" wrapText="1"/>
    </xf>
    <xf numFmtId="0" fontId="7" fillId="6" borderId="10" xfId="5" applyFont="1" applyFill="1" applyBorder="1" applyAlignment="1">
      <alignment horizontal="center" vertical="center"/>
    </xf>
    <xf numFmtId="0" fontId="7" fillId="3" borderId="15" xfId="5" applyFont="1" applyFill="1" applyBorder="1" applyAlignment="1">
      <alignment horizontal="left" vertical="center" wrapText="1"/>
    </xf>
    <xf numFmtId="0" fontId="5" fillId="4" borderId="19" xfId="4" applyFont="1" applyFill="1" applyBorder="1" applyAlignment="1" applyProtection="1">
      <alignment vertical="center" wrapText="1"/>
    </xf>
    <xf numFmtId="0" fontId="7" fillId="3" borderId="20" xfId="5" applyFont="1" applyFill="1" applyBorder="1" applyAlignment="1">
      <alignment horizontal="left" vertical="center" wrapText="1"/>
    </xf>
    <xf numFmtId="0" fontId="7" fillId="3" borderId="15" xfId="5" applyFont="1" applyFill="1" applyBorder="1" applyAlignment="1">
      <alignment horizontal="left" vertical="center" wrapText="1"/>
    </xf>
    <xf numFmtId="0" fontId="0" fillId="5" borderId="5" xfId="0" applyFill="1" applyBorder="1" applyAlignment="1">
      <alignment horizontal="center" vertical="center"/>
    </xf>
    <xf numFmtId="0" fontId="0" fillId="5" borderId="55" xfId="0" applyFill="1" applyBorder="1" applyAlignment="1">
      <alignment horizontal="center" vertical="center"/>
    </xf>
    <xf numFmtId="0" fontId="7" fillId="3" borderId="1" xfId="5" applyFont="1" applyFill="1" applyBorder="1" applyAlignment="1">
      <alignment vertical="center" wrapText="1"/>
    </xf>
    <xf numFmtId="0" fontId="7" fillId="3" borderId="20" xfId="5" applyFont="1" applyFill="1" applyBorder="1" applyAlignment="1">
      <alignment horizontal="left" vertical="center" wrapText="1"/>
    </xf>
    <xf numFmtId="0" fontId="0" fillId="5" borderId="5" xfId="0" applyFill="1" applyBorder="1" applyAlignment="1">
      <alignment horizontal="center" vertical="center"/>
    </xf>
    <xf numFmtId="0" fontId="0" fillId="5" borderId="55" xfId="0" applyFill="1" applyBorder="1" applyAlignment="1">
      <alignment horizontal="center" vertical="center"/>
    </xf>
    <xf numFmtId="0" fontId="7" fillId="3" borderId="1" xfId="5" applyFont="1" applyFill="1" applyBorder="1" applyAlignment="1">
      <alignment vertical="center" wrapText="1"/>
    </xf>
    <xf numFmtId="0" fontId="7" fillId="6" borderId="10" xfId="5" applyFont="1" applyFill="1" applyBorder="1" applyAlignment="1">
      <alignment horizontal="center" vertical="center"/>
    </xf>
    <xf numFmtId="0" fontId="7" fillId="3" borderId="15" xfId="5" applyFont="1" applyFill="1" applyBorder="1" applyAlignment="1">
      <alignment horizontal="left" vertical="center" wrapText="1"/>
    </xf>
    <xf numFmtId="0" fontId="5" fillId="4" borderId="19" xfId="4" applyFont="1" applyFill="1" applyBorder="1" applyAlignment="1" applyProtection="1">
      <alignment vertical="center" wrapText="1"/>
    </xf>
    <xf numFmtId="0" fontId="5" fillId="4" borderId="17" xfId="5" applyFill="1" applyBorder="1" applyAlignment="1">
      <alignment vertical="center"/>
    </xf>
    <xf numFmtId="0" fontId="7" fillId="3" borderId="20" xfId="5" applyFont="1" applyFill="1" applyBorder="1" applyAlignment="1">
      <alignment horizontal="left" vertical="center" wrapText="1"/>
    </xf>
    <xf numFmtId="0" fontId="15" fillId="15" borderId="1" xfId="0" applyFont="1" applyFill="1" applyBorder="1" applyAlignment="1">
      <alignment vertical="center" wrapText="1"/>
    </xf>
    <xf numFmtId="0" fontId="5" fillId="15" borderId="19" xfId="4" applyFont="1" applyFill="1" applyBorder="1" applyAlignment="1" applyProtection="1">
      <alignment vertical="center" wrapText="1"/>
    </xf>
    <xf numFmtId="0" fontId="5" fillId="15" borderId="1" xfId="5" applyFill="1" applyBorder="1" applyAlignment="1">
      <alignment vertical="center"/>
    </xf>
    <xf numFmtId="0" fontId="5" fillId="15" borderId="17" xfId="5" applyFill="1" applyBorder="1" applyAlignment="1">
      <alignment vertical="center"/>
    </xf>
    <xf numFmtId="0" fontId="25" fillId="15" borderId="1" xfId="5" applyFont="1" applyFill="1" applyBorder="1" applyAlignment="1">
      <alignment vertical="center"/>
    </xf>
    <xf numFmtId="0" fontId="25" fillId="15" borderId="19" xfId="5" applyFont="1" applyFill="1" applyBorder="1" applyAlignment="1">
      <alignment vertical="top" wrapText="1"/>
    </xf>
    <xf numFmtId="14" fontId="11" fillId="15" borderId="31" xfId="4" applyNumberFormat="1" applyFont="1" applyFill="1" applyBorder="1" applyAlignment="1" applyProtection="1">
      <alignment horizontal="center" vertical="center" wrapText="1"/>
    </xf>
    <xf numFmtId="14" fontId="11" fillId="15" borderId="32" xfId="4" applyNumberFormat="1" applyFont="1" applyFill="1" applyBorder="1" applyAlignment="1" applyProtection="1">
      <alignment horizontal="center" vertical="center" wrapText="1"/>
    </xf>
    <xf numFmtId="0" fontId="7" fillId="16" borderId="10" xfId="5" applyFont="1" applyFill="1" applyBorder="1" applyAlignment="1">
      <alignment horizontal="center" vertical="center"/>
    </xf>
    <xf numFmtId="0" fontId="2" fillId="16" borderId="1" xfId="0" applyFont="1" applyFill="1" applyBorder="1" applyAlignment="1">
      <alignment horizontal="center" vertical="center"/>
    </xf>
    <xf numFmtId="0" fontId="7" fillId="16" borderId="1" xfId="5" applyFont="1" applyFill="1" applyBorder="1" applyAlignment="1">
      <alignment horizontal="center" vertical="center"/>
    </xf>
    <xf numFmtId="0" fontId="7" fillId="15" borderId="26" xfId="5" applyFont="1" applyFill="1" applyBorder="1" applyAlignment="1">
      <alignment horizontal="center" vertical="center"/>
    </xf>
    <xf numFmtId="41" fontId="15" fillId="17" borderId="49" xfId="2" applyFont="1" applyFill="1" applyBorder="1" applyAlignment="1">
      <alignment horizontal="center"/>
    </xf>
    <xf numFmtId="41" fontId="15" fillId="17" borderId="18" xfId="2" applyFont="1" applyFill="1" applyBorder="1" applyAlignment="1">
      <alignment vertical="center"/>
    </xf>
    <xf numFmtId="0" fontId="7" fillId="15" borderId="16" xfId="5" applyFont="1" applyFill="1" applyBorder="1" applyAlignment="1">
      <alignment horizontal="center" vertical="center"/>
    </xf>
    <xf numFmtId="41" fontId="15" fillId="17" borderId="1" xfId="2" applyFont="1" applyFill="1" applyBorder="1" applyAlignment="1">
      <alignment horizontal="center"/>
    </xf>
    <xf numFmtId="0" fontId="7" fillId="15" borderId="51" xfId="5" applyFont="1" applyFill="1" applyBorder="1" applyAlignment="1">
      <alignment horizontal="center" vertical="center"/>
    </xf>
    <xf numFmtId="0" fontId="25" fillId="4" borderId="1" xfId="0" applyFont="1" applyFill="1" applyBorder="1" applyAlignment="1">
      <alignment vertical="center" wrapText="1"/>
    </xf>
    <xf numFmtId="0" fontId="0" fillId="0" borderId="0" xfId="0" applyBorder="1"/>
    <xf numFmtId="0" fontId="44" fillId="0" borderId="3" xfId="0" applyFont="1" applyBorder="1" applyAlignment="1">
      <alignment horizontal="center" vertical="center"/>
    </xf>
    <xf numFmtId="0" fontId="44" fillId="0" borderId="5" xfId="0" applyFont="1" applyBorder="1" applyAlignment="1">
      <alignment horizontal="center" vertical="center"/>
    </xf>
    <xf numFmtId="0" fontId="44" fillId="0" borderId="29" xfId="0" applyFont="1" applyBorder="1" applyAlignment="1">
      <alignment horizontal="center" vertical="center"/>
    </xf>
    <xf numFmtId="0" fontId="44" fillId="0" borderId="33" xfId="0" applyFont="1" applyBorder="1" applyAlignment="1">
      <alignment horizontal="center"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34" xfId="0" applyBorder="1" applyAlignment="1">
      <alignment horizontal="center" vertical="center"/>
    </xf>
    <xf numFmtId="0" fontId="0" fillId="0" borderId="15" xfId="0" applyBorder="1" applyAlignment="1">
      <alignment horizontal="center" vertical="center"/>
    </xf>
    <xf numFmtId="0" fontId="0" fillId="0" borderId="60" xfId="0" applyBorder="1" applyAlignment="1">
      <alignment horizontal="center" vertical="center"/>
    </xf>
    <xf numFmtId="0" fontId="0" fillId="0" borderId="56" xfId="0" applyBorder="1" applyAlignment="1">
      <alignment horizontal="center" vertical="center"/>
    </xf>
    <xf numFmtId="0" fontId="0" fillId="0" borderId="72" xfId="0" applyBorder="1" applyAlignment="1">
      <alignment horizontal="left" vertical="center"/>
    </xf>
    <xf numFmtId="0" fontId="0" fillId="0" borderId="49" xfId="0" applyBorder="1" applyAlignment="1">
      <alignment horizontal="left" vertical="center"/>
    </xf>
    <xf numFmtId="0" fontId="0" fillId="0" borderId="10" xfId="0" applyBorder="1" applyAlignment="1">
      <alignment horizontal="left" vertical="center"/>
    </xf>
    <xf numFmtId="0" fontId="0" fillId="0" borderId="1" xfId="0" applyBorder="1" applyAlignment="1">
      <alignment horizontal="left" vertical="center" wrapText="1"/>
    </xf>
    <xf numFmtId="0" fontId="0" fillId="0" borderId="52" xfId="0" applyBorder="1" applyAlignment="1">
      <alignment horizontal="left" vertical="center" wrapText="1"/>
    </xf>
    <xf numFmtId="0" fontId="0" fillId="0" borderId="10" xfId="0" applyBorder="1" applyAlignment="1">
      <alignment horizontal="left" vertical="center" wrapText="1"/>
    </xf>
    <xf numFmtId="0" fontId="0" fillId="0" borderId="0" xfId="0" applyBorder="1" applyAlignment="1">
      <alignment horizontal="left" vertical="center"/>
    </xf>
    <xf numFmtId="0" fontId="0" fillId="0" borderId="1" xfId="0" applyBorder="1" applyAlignment="1">
      <alignment horizontal="left" vertical="top"/>
    </xf>
    <xf numFmtId="0" fontId="0" fillId="0" borderId="52" xfId="0" applyBorder="1" applyAlignment="1">
      <alignment horizontal="left" vertical="top"/>
    </xf>
    <xf numFmtId="49" fontId="6" fillId="2" borderId="3" xfId="5" applyNumberFormat="1" applyFont="1" applyFill="1" applyBorder="1" applyAlignment="1">
      <alignment horizontal="center" vertical="center"/>
    </xf>
    <xf numFmtId="49" fontId="6" fillId="2" borderId="4" xfId="5" applyNumberFormat="1" applyFont="1" applyFill="1" applyBorder="1" applyAlignment="1">
      <alignment horizontal="center" vertical="center"/>
    </xf>
    <xf numFmtId="49" fontId="6" fillId="2" borderId="5" xfId="5" applyNumberFormat="1" applyFont="1" applyFill="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164" fontId="4" fillId="0" borderId="1" xfId="0" applyNumberFormat="1" applyFont="1" applyBorder="1" applyAlignment="1">
      <alignment horizontal="center" vertical="center"/>
    </xf>
    <xf numFmtId="164" fontId="4" fillId="0" borderId="2" xfId="0" applyNumberFormat="1" applyFont="1" applyBorder="1" applyAlignment="1">
      <alignment horizontal="center" vertical="center"/>
    </xf>
    <xf numFmtId="49" fontId="6" fillId="2" borderId="6" xfId="5" applyNumberFormat="1" applyFont="1" applyFill="1" applyBorder="1" applyAlignment="1">
      <alignment horizontal="center" vertical="center"/>
    </xf>
    <xf numFmtId="49" fontId="6" fillId="2" borderId="7" xfId="5" applyNumberFormat="1" applyFont="1" applyFill="1" applyBorder="1" applyAlignment="1">
      <alignment horizontal="center" vertical="center"/>
    </xf>
    <xf numFmtId="49" fontId="6" fillId="2" borderId="8" xfId="5" applyNumberFormat="1" applyFont="1" applyFill="1" applyBorder="1" applyAlignment="1">
      <alignment horizontal="center" vertical="center"/>
    </xf>
    <xf numFmtId="0" fontId="5" fillId="4" borderId="10" xfId="4" applyFont="1" applyFill="1" applyBorder="1" applyAlignment="1" applyProtection="1">
      <alignment vertical="center" wrapText="1"/>
    </xf>
    <xf numFmtId="0" fontId="5" fillId="4" borderId="11" xfId="5" applyFill="1" applyBorder="1" applyAlignment="1">
      <alignment vertical="center" wrapText="1"/>
    </xf>
    <xf numFmtId="0" fontId="5" fillId="4" borderId="12" xfId="5" applyFill="1" applyBorder="1" applyAlignment="1">
      <alignment vertical="center" wrapText="1"/>
    </xf>
    <xf numFmtId="0" fontId="5" fillId="4" borderId="13" xfId="5" applyFill="1" applyBorder="1" applyAlignment="1">
      <alignment vertical="center" wrapText="1"/>
    </xf>
    <xf numFmtId="0" fontId="5" fillId="4" borderId="16" xfId="5" applyFill="1" applyBorder="1" applyAlignment="1">
      <alignment vertical="center" wrapText="1"/>
    </xf>
    <xf numFmtId="0" fontId="5" fillId="4" borderId="17" xfId="5" applyFill="1" applyBorder="1" applyAlignment="1">
      <alignment vertical="center" wrapText="1"/>
    </xf>
    <xf numFmtId="0" fontId="5" fillId="4" borderId="18" xfId="5" applyFill="1" applyBorder="1" applyAlignment="1">
      <alignment vertical="center" wrapText="1"/>
    </xf>
    <xf numFmtId="0" fontId="5" fillId="4" borderId="19" xfId="5" applyFill="1" applyBorder="1" applyAlignment="1">
      <alignment vertical="center" wrapText="1"/>
    </xf>
    <xf numFmtId="0" fontId="5" fillId="4" borderId="21" xfId="5" applyFill="1" applyBorder="1" applyAlignment="1">
      <alignment horizontal="left" vertical="center" wrapText="1"/>
    </xf>
    <xf numFmtId="0" fontId="5" fillId="4" borderId="22" xfId="5" applyFill="1" applyBorder="1" applyAlignment="1">
      <alignment horizontal="left" vertical="center" wrapText="1"/>
    </xf>
    <xf numFmtId="0" fontId="5" fillId="4" borderId="23" xfId="5" applyFill="1" applyBorder="1" applyAlignment="1">
      <alignment horizontal="left" vertical="center" wrapText="1"/>
    </xf>
    <xf numFmtId="0" fontId="5" fillId="4" borderId="24" xfId="5" applyFill="1" applyBorder="1" applyAlignment="1">
      <alignment vertical="center" wrapText="1"/>
    </xf>
    <xf numFmtId="0" fontId="5" fillId="4" borderId="25" xfId="5" applyFill="1" applyBorder="1" applyAlignment="1">
      <alignment vertical="center" wrapText="1"/>
    </xf>
    <xf numFmtId="0" fontId="5" fillId="4" borderId="26" xfId="5" applyFill="1" applyBorder="1" applyAlignment="1">
      <alignment vertical="center" wrapText="1"/>
    </xf>
    <xf numFmtId="0" fontId="5" fillId="4" borderId="27" xfId="5" applyFill="1" applyBorder="1" applyAlignment="1">
      <alignment vertical="center" wrapText="1"/>
    </xf>
    <xf numFmtId="0" fontId="5" fillId="4" borderId="28" xfId="5" applyFill="1" applyBorder="1" applyAlignment="1">
      <alignment vertical="center" wrapText="1"/>
    </xf>
    <xf numFmtId="0" fontId="5" fillId="4" borderId="16" xfId="4" applyFont="1" applyFill="1" applyBorder="1" applyAlignment="1" applyProtection="1">
      <alignment vertical="center" wrapText="1"/>
    </xf>
    <xf numFmtId="0" fontId="5" fillId="4" borderId="17" xfId="4" applyFont="1" applyFill="1" applyBorder="1" applyAlignment="1" applyProtection="1">
      <alignment vertical="center" wrapText="1"/>
    </xf>
    <xf numFmtId="0" fontId="5" fillId="4" borderId="16" xfId="4" applyFont="1" applyFill="1" applyBorder="1" applyAlignment="1" applyProtection="1">
      <alignment horizontal="center" vertical="center" wrapText="1"/>
    </xf>
    <xf numFmtId="0" fontId="5" fillId="4" borderId="17" xfId="4" applyFont="1" applyFill="1" applyBorder="1" applyAlignment="1" applyProtection="1">
      <alignment horizontal="center" vertical="center" wrapText="1"/>
    </xf>
    <xf numFmtId="0" fontId="5" fillId="4" borderId="19" xfId="4" applyFont="1" applyFill="1" applyBorder="1" applyAlignment="1" applyProtection="1">
      <alignment horizontal="center" vertical="center" wrapText="1"/>
    </xf>
    <xf numFmtId="0" fontId="5" fillId="4" borderId="19" xfId="4" applyFont="1" applyFill="1" applyBorder="1" applyAlignment="1" applyProtection="1">
      <alignment vertical="center" wrapText="1"/>
    </xf>
    <xf numFmtId="0" fontId="5" fillId="4" borderId="16" xfId="5" applyFill="1" applyBorder="1" applyAlignment="1">
      <alignment vertical="center"/>
    </xf>
    <xf numFmtId="0" fontId="5" fillId="4" borderId="17" xfId="5" applyFill="1" applyBorder="1" applyAlignment="1">
      <alignment vertical="center"/>
    </xf>
    <xf numFmtId="0" fontId="7" fillId="3" borderId="34" xfId="5" applyFont="1" applyFill="1" applyBorder="1" applyAlignment="1">
      <alignment horizontal="center" vertical="center" wrapText="1"/>
    </xf>
    <xf numFmtId="0" fontId="7" fillId="3" borderId="10" xfId="5" applyFont="1" applyFill="1" applyBorder="1" applyAlignment="1">
      <alignment horizontal="center" vertical="center" wrapText="1"/>
    </xf>
    <xf numFmtId="0" fontId="7" fillId="3" borderId="11" xfId="5" applyFont="1" applyFill="1" applyBorder="1" applyAlignment="1">
      <alignment horizontal="center" vertical="center" wrapText="1"/>
    </xf>
    <xf numFmtId="0" fontId="7" fillId="3" borderId="13" xfId="5" applyFont="1" applyFill="1" applyBorder="1" applyAlignment="1">
      <alignment horizontal="center" vertical="center" wrapText="1"/>
    </xf>
    <xf numFmtId="0" fontId="0" fillId="5" borderId="36" xfId="0" applyFill="1" applyBorder="1" applyAlignment="1">
      <alignment horizontal="center" vertical="center"/>
    </xf>
    <xf numFmtId="0" fontId="0" fillId="5" borderId="40" xfId="0" applyFill="1" applyBorder="1" applyAlignment="1">
      <alignment horizontal="center" vertical="center"/>
    </xf>
    <xf numFmtId="0" fontId="0" fillId="5" borderId="44" xfId="0" applyFill="1" applyBorder="1" applyAlignment="1">
      <alignment horizontal="center" vertical="center"/>
    </xf>
    <xf numFmtId="0" fontId="7" fillId="3" borderId="37" xfId="5" applyFont="1" applyFill="1" applyBorder="1" applyAlignment="1">
      <alignment vertical="center" wrapText="1"/>
    </xf>
    <xf numFmtId="0" fontId="7" fillId="3" borderId="38" xfId="5" applyFont="1" applyFill="1" applyBorder="1" applyAlignment="1">
      <alignment vertical="center" wrapText="1"/>
    </xf>
    <xf numFmtId="0" fontId="7" fillId="4" borderId="16" xfId="5" applyFont="1" applyFill="1" applyBorder="1" applyAlignment="1">
      <alignment horizontal="center" vertical="center" wrapText="1"/>
    </xf>
    <xf numFmtId="0" fontId="7" fillId="4" borderId="18" xfId="5" applyFont="1" applyFill="1" applyBorder="1" applyAlignment="1">
      <alignment horizontal="center" vertical="center" wrapText="1"/>
    </xf>
    <xf numFmtId="0" fontId="7" fillId="4" borderId="39" xfId="5" applyFont="1" applyFill="1" applyBorder="1" applyAlignment="1">
      <alignment horizontal="center" vertical="center" wrapText="1"/>
    </xf>
    <xf numFmtId="0" fontId="7" fillId="4" borderId="41" xfId="5" applyFont="1" applyFill="1" applyBorder="1" applyAlignment="1">
      <alignment horizontal="center" vertical="center" wrapText="1"/>
    </xf>
    <xf numFmtId="0" fontId="7" fillId="4" borderId="42" xfId="5" applyFont="1" applyFill="1" applyBorder="1" applyAlignment="1">
      <alignment horizontal="center" vertical="center" wrapText="1"/>
    </xf>
    <xf numFmtId="0" fontId="7" fillId="4" borderId="43" xfId="5" applyFont="1" applyFill="1" applyBorder="1" applyAlignment="1">
      <alignment horizontal="center" vertical="center" wrapText="1"/>
    </xf>
    <xf numFmtId="0" fontId="7" fillId="3" borderId="15" xfId="5" applyFont="1" applyFill="1" applyBorder="1" applyAlignment="1">
      <alignment horizontal="left" vertical="center" wrapText="1"/>
    </xf>
    <xf numFmtId="0" fontId="7" fillId="3" borderId="56" xfId="5" applyFont="1" applyFill="1" applyBorder="1" applyAlignment="1">
      <alignment horizontal="left" vertical="center" wrapText="1"/>
    </xf>
    <xf numFmtId="0" fontId="7" fillId="3" borderId="1" xfId="5" applyFont="1" applyFill="1" applyBorder="1" applyAlignment="1">
      <alignment horizontal="left" vertical="center" wrapText="1"/>
    </xf>
    <xf numFmtId="0" fontId="11" fillId="4" borderId="16" xfId="5" applyFont="1" applyFill="1" applyBorder="1" applyAlignment="1">
      <alignment vertical="center" wrapText="1"/>
    </xf>
    <xf numFmtId="0" fontId="11" fillId="4" borderId="17" xfId="5" applyFont="1" applyFill="1" applyBorder="1" applyAlignment="1">
      <alignment vertical="center" wrapText="1"/>
    </xf>
    <xf numFmtId="0" fontId="11" fillId="4" borderId="18" xfId="5" applyFont="1" applyFill="1" applyBorder="1" applyAlignment="1">
      <alignment vertical="center" wrapText="1"/>
    </xf>
    <xf numFmtId="0" fontId="7" fillId="6" borderId="12" xfId="5" applyFont="1" applyFill="1" applyBorder="1" applyAlignment="1">
      <alignment horizontal="center" vertical="center"/>
    </xf>
    <xf numFmtId="0" fontId="7" fillId="6" borderId="45" xfId="5" applyFont="1" applyFill="1" applyBorder="1" applyAlignment="1">
      <alignment horizontal="center" vertical="center"/>
    </xf>
    <xf numFmtId="0" fontId="7" fillId="6" borderId="9" xfId="5" applyFont="1" applyFill="1" applyBorder="1" applyAlignment="1">
      <alignment horizontal="center" vertical="center"/>
    </xf>
    <xf numFmtId="0" fontId="7" fillId="6" borderId="47" xfId="5" applyFont="1" applyFill="1" applyBorder="1" applyAlignment="1">
      <alignment horizontal="center" vertical="center"/>
    </xf>
    <xf numFmtId="0" fontId="2" fillId="5" borderId="36" xfId="0" applyFont="1" applyFill="1" applyBorder="1" applyAlignment="1">
      <alignment horizontal="center" vertical="center"/>
    </xf>
    <xf numFmtId="0" fontId="2" fillId="5" borderId="40" xfId="0" applyFont="1" applyFill="1" applyBorder="1" applyAlignment="1">
      <alignment horizontal="center" vertical="center"/>
    </xf>
    <xf numFmtId="41" fontId="15" fillId="10" borderId="48" xfId="2" applyFont="1" applyFill="1" applyBorder="1" applyAlignment="1">
      <alignment horizontal="center" vertical="center"/>
    </xf>
    <xf numFmtId="41" fontId="15" fillId="10" borderId="50" xfId="2" applyFont="1" applyFill="1" applyBorder="1" applyAlignment="1">
      <alignment horizontal="center" vertical="center"/>
    </xf>
    <xf numFmtId="0" fontId="5" fillId="4" borderId="49" xfId="4" applyFont="1" applyFill="1" applyBorder="1" applyAlignment="1" applyProtection="1">
      <alignment horizontal="left" vertical="center" wrapText="1"/>
    </xf>
    <xf numFmtId="0" fontId="5" fillId="4" borderId="16" xfId="4" applyFont="1" applyFill="1" applyBorder="1" applyAlignment="1" applyProtection="1">
      <alignment horizontal="left" vertical="center" wrapText="1"/>
    </xf>
    <xf numFmtId="0" fontId="5" fillId="4" borderId="17" xfId="4" applyFont="1" applyFill="1" applyBorder="1" applyAlignment="1" applyProtection="1">
      <alignment horizontal="left" vertical="center" wrapText="1"/>
    </xf>
    <xf numFmtId="0" fontId="5" fillId="4" borderId="19" xfId="4" applyFont="1" applyFill="1" applyBorder="1" applyAlignment="1" applyProtection="1">
      <alignment horizontal="left" vertical="center" wrapText="1"/>
    </xf>
    <xf numFmtId="0" fontId="7" fillId="3" borderId="15" xfId="5" applyFont="1" applyFill="1" applyBorder="1" applyAlignment="1">
      <alignment vertical="center" wrapText="1"/>
    </xf>
    <xf numFmtId="0" fontId="5" fillId="4" borderId="1" xfId="5" applyFill="1" applyBorder="1" applyAlignment="1">
      <alignment horizontal="left" vertical="center" wrapText="1"/>
    </xf>
    <xf numFmtId="0" fontId="0" fillId="5" borderId="5" xfId="0" applyFill="1" applyBorder="1" applyAlignment="1">
      <alignment horizontal="center" vertical="center"/>
    </xf>
    <xf numFmtId="0" fontId="0" fillId="5" borderId="33" xfId="0" applyFill="1" applyBorder="1" applyAlignment="1">
      <alignment horizontal="center" vertical="center"/>
    </xf>
    <xf numFmtId="0" fontId="0" fillId="5" borderId="55" xfId="0" applyFill="1" applyBorder="1" applyAlignment="1">
      <alignment horizontal="center" vertical="center"/>
    </xf>
    <xf numFmtId="0" fontId="7" fillId="3" borderId="1" xfId="5" applyFont="1" applyFill="1" applyBorder="1" applyAlignment="1">
      <alignment vertical="center" wrapText="1"/>
    </xf>
    <xf numFmtId="0" fontId="7" fillId="3" borderId="3" xfId="5" applyFont="1" applyFill="1" applyBorder="1" applyAlignment="1">
      <alignment horizontal="center" vertical="center" wrapText="1"/>
    </xf>
    <xf numFmtId="0" fontId="7" fillId="3" borderId="29" xfId="5" applyFont="1" applyFill="1" applyBorder="1" applyAlignment="1">
      <alignment horizontal="center" vertical="center" wrapText="1"/>
    </xf>
    <xf numFmtId="0" fontId="7" fillId="3" borderId="48" xfId="5" applyFont="1" applyFill="1" applyBorder="1" applyAlignment="1">
      <alignment horizontal="center" vertical="center" wrapText="1"/>
    </xf>
    <xf numFmtId="0" fontId="7" fillId="3" borderId="50" xfId="5" applyFont="1" applyFill="1" applyBorder="1" applyAlignment="1">
      <alignment horizontal="center" vertical="center" wrapText="1"/>
    </xf>
    <xf numFmtId="0" fontId="7" fillId="6" borderId="10" xfId="5" applyFont="1" applyFill="1" applyBorder="1" applyAlignment="1">
      <alignment horizontal="center" vertical="center"/>
    </xf>
    <xf numFmtId="0" fontId="7" fillId="3" borderId="52" xfId="5" applyFont="1" applyFill="1" applyBorder="1" applyAlignment="1">
      <alignment horizontal="left" vertical="center" wrapText="1"/>
    </xf>
    <xf numFmtId="0" fontId="8" fillId="4" borderId="51" xfId="4" applyFill="1" applyBorder="1" applyAlignment="1" applyProtection="1">
      <alignment vertical="center" wrapText="1"/>
    </xf>
    <xf numFmtId="0" fontId="11" fillId="4" borderId="57" xfId="5" applyFont="1" applyFill="1" applyBorder="1" applyAlignment="1">
      <alignment vertical="center" wrapText="1"/>
    </xf>
    <xf numFmtId="0" fontId="11" fillId="4" borderId="53" xfId="5" applyFont="1" applyFill="1" applyBorder="1" applyAlignment="1">
      <alignment vertical="center" wrapText="1"/>
    </xf>
    <xf numFmtId="0" fontId="11" fillId="4" borderId="51" xfId="5" applyFont="1" applyFill="1" applyBorder="1" applyAlignment="1">
      <alignment vertical="center" wrapText="1"/>
    </xf>
    <xf numFmtId="0" fontId="5" fillId="4" borderId="16" xfId="5" applyFill="1" applyBorder="1" applyAlignment="1">
      <alignment horizontal="left" vertical="center" wrapText="1"/>
    </xf>
    <xf numFmtId="0" fontId="5" fillId="4" borderId="17" xfId="5" applyFill="1" applyBorder="1" applyAlignment="1">
      <alignment horizontal="left" vertical="center" wrapText="1"/>
    </xf>
    <xf numFmtId="0" fontId="5" fillId="4" borderId="18" xfId="5" applyFill="1" applyBorder="1" applyAlignment="1">
      <alignment horizontal="left" vertical="center" wrapText="1"/>
    </xf>
    <xf numFmtId="0" fontId="5" fillId="2" borderId="16" xfId="5" applyFill="1" applyBorder="1" applyAlignment="1">
      <alignment horizontal="left" vertical="center"/>
    </xf>
    <xf numFmtId="0" fontId="5" fillId="2" borderId="17" xfId="5" applyFill="1" applyBorder="1" applyAlignment="1">
      <alignment horizontal="left" vertical="center"/>
    </xf>
    <xf numFmtId="0" fontId="5" fillId="2" borderId="18" xfId="5" applyFill="1" applyBorder="1" applyAlignment="1">
      <alignment horizontal="left" vertical="center"/>
    </xf>
    <xf numFmtId="0" fontId="25" fillId="4" borderId="10" xfId="4" applyFont="1" applyFill="1" applyBorder="1" applyAlignment="1" applyProtection="1">
      <alignment vertical="center" wrapText="1"/>
    </xf>
    <xf numFmtId="0" fontId="26" fillId="4" borderId="58" xfId="5" applyFont="1" applyFill="1" applyBorder="1" applyAlignment="1">
      <alignment horizontal="left" vertical="center" wrapText="1"/>
    </xf>
    <xf numFmtId="0" fontId="26" fillId="4" borderId="17" xfId="5" applyFont="1" applyFill="1" applyBorder="1" applyAlignment="1">
      <alignment horizontal="left" vertical="center" wrapText="1"/>
    </xf>
    <xf numFmtId="0" fontId="26" fillId="4" borderId="19" xfId="5" applyFont="1" applyFill="1" applyBorder="1" applyAlignment="1">
      <alignment horizontal="left" vertical="center" wrapText="1"/>
    </xf>
    <xf numFmtId="0" fontId="5" fillId="4" borderId="59" xfId="5" applyFill="1" applyBorder="1" applyAlignment="1">
      <alignment vertical="center" wrapText="1"/>
    </xf>
    <xf numFmtId="0" fontId="25" fillId="4" borderId="16" xfId="4" applyFont="1" applyFill="1" applyBorder="1" applyAlignment="1" applyProtection="1">
      <alignment vertical="center" wrapText="1"/>
    </xf>
    <xf numFmtId="0" fontId="25" fillId="4" borderId="17" xfId="4" applyFont="1" applyFill="1" applyBorder="1" applyAlignment="1" applyProtection="1">
      <alignment vertical="center" wrapText="1"/>
    </xf>
    <xf numFmtId="0" fontId="25" fillId="4" borderId="19" xfId="4" applyFont="1" applyFill="1" applyBorder="1" applyAlignment="1" applyProtection="1">
      <alignment vertical="center" wrapText="1"/>
    </xf>
    <xf numFmtId="41" fontId="15" fillId="10" borderId="60" xfId="2" applyFont="1" applyFill="1" applyBorder="1" applyAlignment="1">
      <alignment horizontal="center" vertical="center"/>
    </xf>
    <xf numFmtId="0" fontId="11" fillId="4" borderId="49" xfId="4" applyFont="1" applyFill="1" applyBorder="1" applyAlignment="1" applyProtection="1">
      <alignment horizontal="left" vertical="center" wrapText="1"/>
    </xf>
    <xf numFmtId="0" fontId="11" fillId="4" borderId="16" xfId="4" applyFont="1" applyFill="1" applyBorder="1" applyAlignment="1" applyProtection="1">
      <alignment horizontal="left" vertical="center" wrapText="1"/>
    </xf>
    <xf numFmtId="0" fontId="11" fillId="4" borderId="17" xfId="4" applyFont="1" applyFill="1" applyBorder="1" applyAlignment="1" applyProtection="1">
      <alignment horizontal="left" vertical="center" wrapText="1"/>
    </xf>
    <xf numFmtId="0" fontId="11" fillId="4" borderId="19" xfId="4" applyFont="1" applyFill="1" applyBorder="1" applyAlignment="1" applyProtection="1">
      <alignment horizontal="left" vertical="center" wrapText="1"/>
    </xf>
    <xf numFmtId="0" fontId="11" fillId="4" borderId="1" xfId="5" applyFont="1" applyFill="1" applyBorder="1" applyAlignment="1">
      <alignment horizontal="left" vertical="center" wrapText="1"/>
    </xf>
    <xf numFmtId="0" fontId="11" fillId="4" borderId="16" xfId="5" applyFont="1" applyFill="1" applyBorder="1" applyAlignment="1">
      <alignment horizontal="left" vertical="center" wrapText="1"/>
    </xf>
    <xf numFmtId="0" fontId="11" fillId="4" borderId="17" xfId="5" applyFont="1" applyFill="1" applyBorder="1" applyAlignment="1">
      <alignment horizontal="left" vertical="center" wrapText="1"/>
    </xf>
    <xf numFmtId="0" fontId="11" fillId="4" borderId="18" xfId="5" applyFont="1" applyFill="1" applyBorder="1" applyAlignment="1">
      <alignment horizontal="left" vertical="center" wrapText="1"/>
    </xf>
    <xf numFmtId="0" fontId="11" fillId="2" borderId="16" xfId="5" applyFont="1" applyFill="1" applyBorder="1" applyAlignment="1">
      <alignment horizontal="left" vertical="center"/>
    </xf>
    <xf numFmtId="0" fontId="11" fillId="2" borderId="17" xfId="5" applyFont="1" applyFill="1" applyBorder="1" applyAlignment="1">
      <alignment horizontal="left" vertical="center"/>
    </xf>
    <xf numFmtId="0" fontId="11" fillId="2" borderId="18" xfId="5" applyFont="1" applyFill="1" applyBorder="1" applyAlignment="1">
      <alignment horizontal="left" vertical="center"/>
    </xf>
    <xf numFmtId="0" fontId="26" fillId="4" borderId="21" xfId="5" applyFont="1" applyFill="1" applyBorder="1" applyAlignment="1">
      <alignment horizontal="left" vertical="center" wrapText="1"/>
    </xf>
    <xf numFmtId="0" fontId="26" fillId="4" borderId="22" xfId="5" applyFont="1" applyFill="1" applyBorder="1" applyAlignment="1">
      <alignment horizontal="left" vertical="center" wrapText="1"/>
    </xf>
    <xf numFmtId="0" fontId="26" fillId="4" borderId="23" xfId="5" applyFont="1" applyFill="1" applyBorder="1" applyAlignment="1">
      <alignment horizontal="left" vertical="center" wrapText="1"/>
    </xf>
    <xf numFmtId="9" fontId="15" fillId="10" borderId="48" xfId="3" applyFont="1" applyFill="1" applyBorder="1" applyAlignment="1">
      <alignment horizontal="center" vertical="center"/>
    </xf>
    <xf numFmtId="9" fontId="15" fillId="10" borderId="50" xfId="3" applyFont="1" applyFill="1" applyBorder="1" applyAlignment="1">
      <alignment horizontal="center" vertical="center"/>
    </xf>
    <xf numFmtId="0" fontId="8" fillId="4" borderId="1" xfId="4" applyFill="1" applyBorder="1" applyAlignment="1" applyProtection="1">
      <alignment horizontal="left" vertical="center" wrapText="1"/>
    </xf>
    <xf numFmtId="0" fontId="29" fillId="4" borderId="10" xfId="4" applyFont="1" applyFill="1" applyBorder="1" applyAlignment="1" applyProtection="1">
      <alignment vertical="center" wrapText="1"/>
    </xf>
    <xf numFmtId="0" fontId="29" fillId="4" borderId="11" xfId="5" applyFont="1" applyFill="1" applyBorder="1" applyAlignment="1">
      <alignment vertical="center" wrapText="1"/>
    </xf>
    <xf numFmtId="0" fontId="29" fillId="4" borderId="12" xfId="5" applyFont="1" applyFill="1" applyBorder="1" applyAlignment="1">
      <alignment vertical="center" wrapText="1"/>
    </xf>
    <xf numFmtId="0" fontId="29" fillId="4" borderId="13" xfId="5" applyFont="1" applyFill="1" applyBorder="1" applyAlignment="1">
      <alignment vertical="center" wrapText="1"/>
    </xf>
    <xf numFmtId="0" fontId="29" fillId="4" borderId="16" xfId="5" applyFont="1" applyFill="1" applyBorder="1" applyAlignment="1">
      <alignment vertical="center" wrapText="1"/>
    </xf>
    <xf numFmtId="0" fontId="29" fillId="4" borderId="17" xfId="5" applyFont="1" applyFill="1" applyBorder="1" applyAlignment="1">
      <alignment vertical="center" wrapText="1"/>
    </xf>
    <xf numFmtId="0" fontId="29" fillId="4" borderId="18" xfId="5" applyFont="1" applyFill="1" applyBorder="1" applyAlignment="1">
      <alignment vertical="center" wrapText="1"/>
    </xf>
    <xf numFmtId="0" fontId="29" fillId="4" borderId="21" xfId="5" applyFont="1" applyFill="1" applyBorder="1" applyAlignment="1">
      <alignment horizontal="left" vertical="center" wrapText="1"/>
    </xf>
    <xf numFmtId="0" fontId="29" fillId="4" borderId="22" xfId="5" applyFont="1" applyFill="1" applyBorder="1" applyAlignment="1">
      <alignment horizontal="left" vertical="center" wrapText="1"/>
    </xf>
    <xf numFmtId="0" fontId="29" fillId="4" borderId="23" xfId="5" applyFont="1" applyFill="1" applyBorder="1" applyAlignment="1">
      <alignment horizontal="left" vertical="center" wrapText="1"/>
    </xf>
    <xf numFmtId="0" fontId="29" fillId="4" borderId="24" xfId="5" applyFont="1" applyFill="1" applyBorder="1" applyAlignment="1">
      <alignment vertical="center" wrapText="1"/>
    </xf>
    <xf numFmtId="0" fontId="29" fillId="4" borderId="25" xfId="5" applyFont="1" applyFill="1" applyBorder="1" applyAlignment="1">
      <alignment vertical="center" wrapText="1"/>
    </xf>
    <xf numFmtId="0" fontId="29" fillId="4" borderId="26" xfId="5" applyFont="1" applyFill="1" applyBorder="1" applyAlignment="1">
      <alignment vertical="center" wrapText="1"/>
    </xf>
    <xf numFmtId="0" fontId="29" fillId="4" borderId="27" xfId="5" applyFont="1" applyFill="1" applyBorder="1" applyAlignment="1">
      <alignment vertical="center" wrapText="1"/>
    </xf>
    <xf numFmtId="0" fontId="29" fillId="4" borderId="28" xfId="5" applyFont="1" applyFill="1" applyBorder="1" applyAlignment="1">
      <alignment vertical="center" wrapText="1"/>
    </xf>
    <xf numFmtId="0" fontId="29" fillId="4" borderId="16" xfId="4" applyFont="1" applyFill="1" applyBorder="1" applyAlignment="1" applyProtection="1">
      <alignment vertical="center" wrapText="1"/>
    </xf>
    <xf numFmtId="0" fontId="29" fillId="4" borderId="17" xfId="4" applyFont="1" applyFill="1" applyBorder="1" applyAlignment="1" applyProtection="1">
      <alignment vertical="center" wrapText="1"/>
    </xf>
    <xf numFmtId="0" fontId="29" fillId="4" borderId="19" xfId="4" applyFont="1" applyFill="1" applyBorder="1" applyAlignment="1" applyProtection="1">
      <alignment vertical="center" wrapText="1"/>
    </xf>
    <xf numFmtId="0" fontId="29" fillId="4" borderId="16" xfId="5" applyFont="1" applyFill="1" applyBorder="1" applyAlignment="1">
      <alignment vertical="center"/>
    </xf>
    <xf numFmtId="0" fontId="29" fillId="4" borderId="17" xfId="5" applyFont="1" applyFill="1" applyBorder="1" applyAlignment="1">
      <alignment vertical="center"/>
    </xf>
    <xf numFmtId="166" fontId="15" fillId="10" borderId="48" xfId="2" applyNumberFormat="1" applyFont="1" applyFill="1" applyBorder="1" applyAlignment="1">
      <alignment horizontal="center" vertical="center"/>
    </xf>
    <xf numFmtId="166" fontId="15" fillId="10" borderId="50" xfId="2" applyNumberFormat="1" applyFont="1" applyFill="1" applyBorder="1" applyAlignment="1">
      <alignment horizontal="center" vertical="center"/>
    </xf>
    <xf numFmtId="0" fontId="31" fillId="4" borderId="49" xfId="4" applyFont="1" applyFill="1" applyBorder="1" applyAlignment="1" applyProtection="1">
      <alignment horizontal="left" vertical="center" wrapText="1"/>
    </xf>
    <xf numFmtId="0" fontId="31" fillId="4" borderId="16" xfId="4" applyFont="1" applyFill="1" applyBorder="1" applyAlignment="1" applyProtection="1">
      <alignment horizontal="left" vertical="center" wrapText="1"/>
    </xf>
    <xf numFmtId="0" fontId="31" fillId="4" borderId="17" xfId="4" applyFont="1" applyFill="1" applyBorder="1" applyAlignment="1" applyProtection="1">
      <alignment horizontal="left" vertical="center" wrapText="1"/>
    </xf>
    <xf numFmtId="0" fontId="31" fillId="4" borderId="19" xfId="4" applyFont="1" applyFill="1" applyBorder="1" applyAlignment="1" applyProtection="1">
      <alignment horizontal="left" vertical="center" wrapText="1"/>
    </xf>
    <xf numFmtId="41" fontId="15" fillId="10" borderId="48" xfId="2" applyFont="1" applyFill="1" applyBorder="1" applyAlignment="1">
      <alignment vertical="center"/>
    </xf>
    <xf numFmtId="41" fontId="15" fillId="10" borderId="50" xfId="2" applyFont="1" applyFill="1" applyBorder="1" applyAlignment="1">
      <alignment vertical="center"/>
    </xf>
    <xf numFmtId="9" fontId="15" fillId="10" borderId="48" xfId="2" applyNumberFormat="1" applyFont="1" applyFill="1" applyBorder="1" applyAlignment="1">
      <alignment horizontal="center" vertical="center"/>
    </xf>
    <xf numFmtId="0" fontId="7" fillId="3" borderId="2" xfId="5" applyFont="1" applyFill="1" applyBorder="1" applyAlignment="1">
      <alignment vertical="center" wrapText="1"/>
    </xf>
    <xf numFmtId="0" fontId="7" fillId="4" borderId="1" xfId="5" applyFont="1" applyFill="1" applyBorder="1" applyAlignment="1">
      <alignment horizontal="center" vertical="center" wrapText="1"/>
    </xf>
    <xf numFmtId="0" fontId="7" fillId="6" borderId="36" xfId="5" applyFont="1" applyFill="1" applyBorder="1" applyAlignment="1">
      <alignment horizontal="center" vertical="center"/>
    </xf>
    <xf numFmtId="0" fontId="7" fillId="6" borderId="61" xfId="5" applyFont="1" applyFill="1" applyBorder="1" applyAlignment="1">
      <alignment horizontal="center" vertical="center"/>
    </xf>
    <xf numFmtId="0" fontId="15" fillId="12" borderId="21" xfId="5" applyFont="1" applyFill="1" applyBorder="1" applyAlignment="1">
      <alignment horizontal="left" vertical="center" wrapText="1"/>
    </xf>
    <xf numFmtId="0" fontId="15" fillId="12" borderId="22" xfId="5" applyFont="1" applyFill="1" applyBorder="1" applyAlignment="1">
      <alignment horizontal="left" vertical="center" wrapText="1"/>
    </xf>
    <xf numFmtId="0" fontId="15" fillId="12" borderId="23" xfId="5" applyFont="1" applyFill="1" applyBorder="1" applyAlignment="1">
      <alignment horizontal="left" vertical="center" wrapText="1"/>
    </xf>
    <xf numFmtId="10" fontId="15" fillId="10" borderId="48" xfId="2" applyNumberFormat="1" applyFont="1" applyFill="1" applyBorder="1" applyAlignment="1">
      <alignment horizontal="center" vertical="center"/>
    </xf>
    <xf numFmtId="10" fontId="15" fillId="10" borderId="50" xfId="2" applyNumberFormat="1" applyFont="1" applyFill="1" applyBorder="1" applyAlignment="1">
      <alignment horizontal="center" vertical="center"/>
    </xf>
    <xf numFmtId="0" fontId="11" fillId="4" borderId="16" xfId="5" applyFont="1" applyFill="1" applyBorder="1" applyAlignment="1">
      <alignment horizontal="left" vertical="center"/>
    </xf>
    <xf numFmtId="0" fontId="11" fillId="4" borderId="17" xfId="5" applyFont="1" applyFill="1" applyBorder="1" applyAlignment="1">
      <alignment horizontal="left" vertical="center"/>
    </xf>
    <xf numFmtId="0" fontId="11" fillId="4" borderId="18" xfId="5" applyFont="1" applyFill="1" applyBorder="1" applyAlignment="1">
      <alignment horizontal="left" vertical="center"/>
    </xf>
    <xf numFmtId="0" fontId="9" fillId="4" borderId="22" xfId="5" applyFont="1" applyFill="1" applyBorder="1" applyAlignment="1">
      <alignment horizontal="left" vertical="center" wrapText="1"/>
    </xf>
    <xf numFmtId="0" fontId="9" fillId="4" borderId="23" xfId="5" applyFont="1" applyFill="1" applyBorder="1" applyAlignment="1">
      <alignment horizontal="left" vertical="center" wrapText="1"/>
    </xf>
    <xf numFmtId="0" fontId="5" fillId="14" borderId="49" xfId="4" applyFont="1" applyFill="1" applyBorder="1" applyAlignment="1" applyProtection="1">
      <alignment horizontal="left" vertical="center" wrapText="1"/>
    </xf>
    <xf numFmtId="0" fontId="11" fillId="14" borderId="49" xfId="4" applyFont="1" applyFill="1" applyBorder="1" applyAlignment="1" applyProtection="1">
      <alignment horizontal="left" vertical="center" wrapText="1"/>
    </xf>
    <xf numFmtId="0" fontId="5" fillId="14" borderId="16" xfId="4" applyFont="1" applyFill="1" applyBorder="1" applyAlignment="1" applyProtection="1">
      <alignment vertical="center" wrapText="1"/>
    </xf>
    <xf numFmtId="0" fontId="25" fillId="14" borderId="17" xfId="4" applyFont="1" applyFill="1" applyBorder="1" applyAlignment="1" applyProtection="1">
      <alignment vertical="center" wrapText="1"/>
    </xf>
    <xf numFmtId="0" fontId="25" fillId="14" borderId="19" xfId="4" applyFont="1" applyFill="1" applyBorder="1" applyAlignment="1" applyProtection="1">
      <alignment vertical="center" wrapText="1"/>
    </xf>
    <xf numFmtId="0" fontId="35" fillId="3" borderId="52" xfId="5" applyFont="1" applyFill="1" applyBorder="1" applyAlignment="1">
      <alignment horizontal="left" vertical="center" wrapText="1"/>
    </xf>
    <xf numFmtId="0" fontId="15" fillId="4" borderId="16" xfId="5" applyFont="1" applyFill="1" applyBorder="1" applyAlignment="1">
      <alignment horizontal="left" vertical="center" wrapText="1"/>
    </xf>
    <xf numFmtId="0" fontId="15" fillId="4" borderId="17" xfId="5" applyFont="1" applyFill="1" applyBorder="1" applyAlignment="1">
      <alignment horizontal="left" vertical="center" wrapText="1"/>
    </xf>
    <xf numFmtId="0" fontId="15" fillId="4" borderId="18" xfId="5" applyFont="1" applyFill="1" applyBorder="1" applyAlignment="1">
      <alignment horizontal="left" vertical="center" wrapText="1"/>
    </xf>
    <xf numFmtId="0" fontId="15" fillId="4" borderId="1" xfId="5" applyFont="1" applyFill="1" applyBorder="1" applyAlignment="1">
      <alignment horizontal="left" vertical="center" wrapText="1"/>
    </xf>
    <xf numFmtId="0" fontId="35" fillId="3" borderId="1" xfId="5" applyFont="1" applyFill="1" applyBorder="1" applyAlignment="1">
      <alignment horizontal="left" vertical="center" wrapText="1"/>
    </xf>
    <xf numFmtId="0" fontId="15" fillId="2" borderId="16" xfId="5" applyFont="1" applyFill="1" applyBorder="1" applyAlignment="1">
      <alignment horizontal="left" vertical="center"/>
    </xf>
    <xf numFmtId="0" fontId="15" fillId="2" borderId="17" xfId="5" applyFont="1" applyFill="1" applyBorder="1" applyAlignment="1">
      <alignment horizontal="left" vertical="center"/>
    </xf>
    <xf numFmtId="0" fontId="15" fillId="2" borderId="18" xfId="5" applyFont="1" applyFill="1" applyBorder="1" applyAlignment="1">
      <alignment horizontal="left" vertical="center"/>
    </xf>
    <xf numFmtId="0" fontId="15" fillId="4" borderId="49" xfId="4" applyFont="1" applyFill="1" applyBorder="1" applyAlignment="1" applyProtection="1">
      <alignment horizontal="left" vertical="center" wrapText="1"/>
    </xf>
    <xf numFmtId="0" fontId="15" fillId="4" borderId="16" xfId="4" applyFont="1" applyFill="1" applyBorder="1" applyAlignment="1" applyProtection="1">
      <alignment horizontal="left" vertical="center" wrapText="1"/>
    </xf>
    <xf numFmtId="0" fontId="15" fillId="4" borderId="17" xfId="4" applyFont="1" applyFill="1" applyBorder="1" applyAlignment="1" applyProtection="1">
      <alignment horizontal="left" vertical="center" wrapText="1"/>
    </xf>
    <xf numFmtId="0" fontId="15" fillId="4" borderId="19" xfId="4" applyFont="1" applyFill="1" applyBorder="1" applyAlignment="1" applyProtection="1">
      <alignment horizontal="left" vertical="center" wrapText="1"/>
    </xf>
    <xf numFmtId="0" fontId="35" fillId="3" borderId="1" xfId="5" applyFont="1" applyFill="1" applyBorder="1" applyAlignment="1">
      <alignment vertical="center" wrapText="1"/>
    </xf>
    <xf numFmtId="0" fontId="35" fillId="3" borderId="3" xfId="5" applyFont="1" applyFill="1" applyBorder="1" applyAlignment="1">
      <alignment horizontal="center" vertical="center" wrapText="1"/>
    </xf>
    <xf numFmtId="0" fontId="35" fillId="3" borderId="29" xfId="5" applyFont="1" applyFill="1" applyBorder="1" applyAlignment="1">
      <alignment horizontal="center" vertical="center" wrapText="1"/>
    </xf>
    <xf numFmtId="0" fontId="35" fillId="3" borderId="48" xfId="5" applyFont="1" applyFill="1" applyBorder="1" applyAlignment="1">
      <alignment horizontal="center" vertical="center" wrapText="1"/>
    </xf>
    <xf numFmtId="0" fontId="35" fillId="3" borderId="50" xfId="5" applyFont="1" applyFill="1" applyBorder="1" applyAlignment="1">
      <alignment horizontal="center" vertical="center" wrapText="1"/>
    </xf>
    <xf numFmtId="0" fontId="35" fillId="6" borderId="10" xfId="5" applyFont="1" applyFill="1" applyBorder="1" applyAlignment="1">
      <alignment horizontal="center" vertical="center"/>
    </xf>
    <xf numFmtId="0" fontId="35" fillId="6" borderId="12" xfId="5" applyFont="1" applyFill="1" applyBorder="1" applyAlignment="1">
      <alignment horizontal="center" vertical="center"/>
    </xf>
    <xf numFmtId="0" fontId="35" fillId="6" borderId="45" xfId="5" applyFont="1" applyFill="1" applyBorder="1" applyAlignment="1">
      <alignment horizontal="center" vertical="center"/>
    </xf>
    <xf numFmtId="0" fontId="35" fillId="6" borderId="9" xfId="5" applyFont="1" applyFill="1" applyBorder="1" applyAlignment="1">
      <alignment horizontal="center" vertical="center"/>
    </xf>
    <xf numFmtId="0" fontId="35" fillId="6" borderId="47" xfId="5" applyFont="1" applyFill="1" applyBorder="1" applyAlignment="1">
      <alignment horizontal="center" vertical="center"/>
    </xf>
    <xf numFmtId="0" fontId="35" fillId="3" borderId="37" xfId="5" applyFont="1" applyFill="1" applyBorder="1" applyAlignment="1">
      <alignment vertical="center" wrapText="1"/>
    </xf>
    <xf numFmtId="0" fontId="35" fillId="3" borderId="38" xfId="5" applyFont="1" applyFill="1" applyBorder="1" applyAlignment="1">
      <alignment vertical="center" wrapText="1"/>
    </xf>
    <xf numFmtId="0" fontId="35" fillId="4" borderId="42" xfId="5" applyFont="1" applyFill="1" applyBorder="1" applyAlignment="1">
      <alignment horizontal="center" vertical="center" wrapText="1"/>
    </xf>
    <xf numFmtId="0" fontId="35" fillId="4" borderId="43" xfId="5" applyFont="1" applyFill="1" applyBorder="1" applyAlignment="1">
      <alignment horizontal="center" vertical="center" wrapText="1"/>
    </xf>
    <xf numFmtId="0" fontId="35" fillId="4" borderId="16" xfId="5" applyFont="1" applyFill="1" applyBorder="1" applyAlignment="1">
      <alignment horizontal="center" vertical="center" wrapText="1"/>
    </xf>
    <xf numFmtId="0" fontId="35" fillId="4" borderId="18" xfId="5" applyFont="1" applyFill="1" applyBorder="1" applyAlignment="1">
      <alignment horizontal="center" vertical="center" wrapText="1"/>
    </xf>
    <xf numFmtId="0" fontId="1" fillId="5" borderId="36" xfId="0" applyFont="1" applyFill="1" applyBorder="1" applyAlignment="1">
      <alignment horizontal="center" vertical="center"/>
    </xf>
    <xf numFmtId="0" fontId="1" fillId="5" borderId="40" xfId="0" applyFont="1" applyFill="1" applyBorder="1" applyAlignment="1">
      <alignment horizontal="center" vertical="center"/>
    </xf>
    <xf numFmtId="0" fontId="1" fillId="5" borderId="44" xfId="0" applyFont="1" applyFill="1" applyBorder="1" applyAlignment="1">
      <alignment horizontal="center" vertical="center"/>
    </xf>
    <xf numFmtId="0" fontId="35" fillId="4" borderId="39" xfId="5" applyFont="1" applyFill="1" applyBorder="1" applyAlignment="1">
      <alignment horizontal="center" vertical="center" wrapText="1"/>
    </xf>
    <xf numFmtId="0" fontId="35" fillId="4" borderId="41" xfId="5" applyFont="1" applyFill="1" applyBorder="1" applyAlignment="1">
      <alignment horizontal="center" vertical="center" wrapText="1"/>
    </xf>
    <xf numFmtId="0" fontId="15" fillId="4" borderId="16" xfId="4" applyFont="1" applyFill="1" applyBorder="1" applyAlignment="1" applyProtection="1">
      <alignment vertical="center" wrapText="1"/>
    </xf>
    <xf numFmtId="0" fontId="15" fillId="4" borderId="17" xfId="4" applyFont="1" applyFill="1" applyBorder="1" applyAlignment="1" applyProtection="1">
      <alignment vertical="center" wrapText="1"/>
    </xf>
    <xf numFmtId="0" fontId="15" fillId="4" borderId="19" xfId="4" applyFont="1" applyFill="1" applyBorder="1" applyAlignment="1" applyProtection="1">
      <alignment vertical="center" wrapText="1"/>
    </xf>
    <xf numFmtId="0" fontId="15" fillId="4" borderId="16" xfId="5" applyFont="1" applyFill="1" applyBorder="1" applyAlignment="1">
      <alignment vertical="center"/>
    </xf>
    <xf numFmtId="0" fontId="15" fillId="4" borderId="17" xfId="5" applyFont="1" applyFill="1" applyBorder="1" applyAlignment="1">
      <alignment vertical="center"/>
    </xf>
    <xf numFmtId="0" fontId="35" fillId="3" borderId="34" xfId="5" applyFont="1" applyFill="1" applyBorder="1" applyAlignment="1">
      <alignment horizontal="center" vertical="center" wrapText="1"/>
    </xf>
    <xf numFmtId="0" fontId="35" fillId="3" borderId="10" xfId="5" applyFont="1" applyFill="1" applyBorder="1" applyAlignment="1">
      <alignment horizontal="center" vertical="center" wrapText="1"/>
    </xf>
    <xf numFmtId="0" fontId="35" fillId="3" borderId="11" xfId="5" applyFont="1" applyFill="1" applyBorder="1" applyAlignment="1">
      <alignment horizontal="center" vertical="center" wrapText="1"/>
    </xf>
    <xf numFmtId="0" fontId="35" fillId="3" borderId="13" xfId="5" applyFont="1" applyFill="1" applyBorder="1" applyAlignment="1">
      <alignment horizontal="center" vertical="center" wrapText="1"/>
    </xf>
    <xf numFmtId="0" fontId="15" fillId="4" borderId="21" xfId="5" applyFont="1" applyFill="1" applyBorder="1" applyAlignment="1">
      <alignment horizontal="left" vertical="center" wrapText="1"/>
    </xf>
    <xf numFmtId="0" fontId="15" fillId="4" borderId="22" xfId="5" applyFont="1" applyFill="1" applyBorder="1" applyAlignment="1">
      <alignment horizontal="left" vertical="center" wrapText="1"/>
    </xf>
    <xf numFmtId="0" fontId="15" fillId="4" borderId="23" xfId="5" applyFont="1" applyFill="1" applyBorder="1" applyAlignment="1">
      <alignment horizontal="left" vertical="center" wrapText="1"/>
    </xf>
    <xf numFmtId="0" fontId="15" fillId="4" borderId="24" xfId="5" applyFont="1" applyFill="1" applyBorder="1" applyAlignment="1">
      <alignment vertical="center" wrapText="1"/>
    </xf>
    <xf numFmtId="0" fontId="15" fillId="4" borderId="25" xfId="5" applyFont="1" applyFill="1" applyBorder="1" applyAlignment="1">
      <alignment vertical="center" wrapText="1"/>
    </xf>
    <xf numFmtId="0" fontId="15" fillId="4" borderId="26" xfId="5" applyFont="1" applyFill="1" applyBorder="1" applyAlignment="1">
      <alignment vertical="center" wrapText="1"/>
    </xf>
    <xf numFmtId="0" fontId="15" fillId="4" borderId="27" xfId="5" applyFont="1" applyFill="1" applyBorder="1" applyAlignment="1">
      <alignment vertical="center" wrapText="1"/>
    </xf>
    <xf numFmtId="0" fontId="15" fillId="4" borderId="28" xfId="5" applyFont="1" applyFill="1" applyBorder="1" applyAlignment="1">
      <alignment vertical="center" wrapText="1"/>
    </xf>
    <xf numFmtId="0" fontId="15" fillId="4" borderId="16" xfId="5" applyFont="1" applyFill="1" applyBorder="1" applyAlignment="1">
      <alignment vertical="center" wrapText="1"/>
    </xf>
    <xf numFmtId="0" fontId="15" fillId="4" borderId="18" xfId="5" applyFont="1" applyFill="1" applyBorder="1" applyAlignment="1">
      <alignment vertical="center" wrapText="1"/>
    </xf>
    <xf numFmtId="0" fontId="15" fillId="4" borderId="10" xfId="4" applyFont="1" applyFill="1" applyBorder="1" applyAlignment="1" applyProtection="1">
      <alignment vertical="center" wrapText="1"/>
    </xf>
    <xf numFmtId="0" fontId="15" fillId="4" borderId="11" xfId="5" applyFont="1" applyFill="1" applyBorder="1" applyAlignment="1">
      <alignment vertical="center" wrapText="1"/>
    </xf>
    <xf numFmtId="0" fontId="15" fillId="4" borderId="12" xfId="5" applyFont="1" applyFill="1" applyBorder="1" applyAlignment="1">
      <alignment vertical="center" wrapText="1"/>
    </xf>
    <xf numFmtId="0" fontId="15" fillId="4" borderId="13" xfId="5" applyFont="1" applyFill="1" applyBorder="1" applyAlignment="1">
      <alignment vertical="center" wrapText="1"/>
    </xf>
    <xf numFmtId="0" fontId="15" fillId="4" borderId="17" xfId="5" applyFont="1" applyFill="1" applyBorder="1" applyAlignment="1">
      <alignment vertical="center" wrapText="1"/>
    </xf>
    <xf numFmtId="0" fontId="15" fillId="4" borderId="19" xfId="5" applyFont="1" applyFill="1" applyBorder="1" applyAlignment="1">
      <alignment vertical="center" wrapText="1"/>
    </xf>
    <xf numFmtId="0" fontId="1" fillId="5" borderId="5" xfId="0" applyFont="1" applyFill="1" applyBorder="1" applyAlignment="1">
      <alignment horizontal="center" vertical="center"/>
    </xf>
    <xf numFmtId="0" fontId="1" fillId="5" borderId="55" xfId="0" applyFont="1" applyFill="1" applyBorder="1" applyAlignment="1">
      <alignment horizontal="center" vertical="center"/>
    </xf>
    <xf numFmtId="0" fontId="35" fillId="3" borderId="15" xfId="5" applyFont="1" applyFill="1" applyBorder="1" applyAlignment="1">
      <alignment vertical="center" wrapText="1"/>
    </xf>
    <xf numFmtId="0" fontId="1" fillId="5" borderId="33" xfId="0" applyFont="1" applyFill="1" applyBorder="1" applyAlignment="1">
      <alignment horizontal="center" vertical="center"/>
    </xf>
    <xf numFmtId="0" fontId="35" fillId="3" borderId="15" xfId="5" applyFont="1" applyFill="1" applyBorder="1" applyAlignment="1">
      <alignment horizontal="left" vertical="center" wrapText="1"/>
    </xf>
    <xf numFmtId="0" fontId="35" fillId="3" borderId="56" xfId="5" applyFont="1" applyFill="1" applyBorder="1" applyAlignment="1">
      <alignment horizontal="left" vertical="center" wrapText="1"/>
    </xf>
    <xf numFmtId="0" fontId="26" fillId="4" borderId="21" xfId="5" applyFont="1" applyFill="1" applyBorder="1" applyAlignment="1">
      <alignment vertical="center" wrapText="1"/>
    </xf>
    <xf numFmtId="0" fontId="26" fillId="4" borderId="22" xfId="5" applyFont="1" applyFill="1" applyBorder="1" applyAlignment="1">
      <alignment vertical="center" wrapText="1"/>
    </xf>
    <xf numFmtId="0" fontId="26" fillId="4" borderId="23" xfId="5" applyFont="1" applyFill="1" applyBorder="1" applyAlignment="1">
      <alignment vertical="center" wrapText="1"/>
    </xf>
    <xf numFmtId="0" fontId="7" fillId="4" borderId="16" xfId="5" applyFont="1" applyFill="1" applyBorder="1" applyAlignment="1">
      <alignment horizontal="left" vertical="center" wrapText="1"/>
    </xf>
    <xf numFmtId="0" fontId="7" fillId="4" borderId="17" xfId="5" applyFont="1" applyFill="1" applyBorder="1" applyAlignment="1">
      <alignment horizontal="left" vertical="center" wrapText="1"/>
    </xf>
    <xf numFmtId="0" fontId="7" fillId="4" borderId="18" xfId="5" applyFont="1" applyFill="1" applyBorder="1" applyAlignment="1">
      <alignment horizontal="left" vertical="center" wrapText="1"/>
    </xf>
    <xf numFmtId="0" fontId="43" fillId="4" borderId="1" xfId="4" applyFont="1" applyFill="1" applyBorder="1" applyAlignment="1" applyProtection="1">
      <alignment horizontal="left" vertical="center" wrapText="1"/>
    </xf>
    <xf numFmtId="0" fontId="36" fillId="4" borderId="1" xfId="5" applyFont="1" applyFill="1" applyBorder="1" applyAlignment="1">
      <alignment horizontal="left" vertical="center" wrapText="1"/>
    </xf>
    <xf numFmtId="0" fontId="7" fillId="2" borderId="16" xfId="5" applyFont="1" applyFill="1" applyBorder="1" applyAlignment="1">
      <alignment horizontal="left" vertical="center"/>
    </xf>
    <xf numFmtId="0" fontId="7" fillId="2" borderId="17" xfId="5" applyFont="1" applyFill="1" applyBorder="1" applyAlignment="1">
      <alignment horizontal="left" vertical="center"/>
    </xf>
    <xf numFmtId="0" fontId="7" fillId="2" borderId="18" xfId="5" applyFont="1" applyFill="1" applyBorder="1" applyAlignment="1">
      <alignment horizontal="left" vertical="center"/>
    </xf>
    <xf numFmtId="0" fontId="7" fillId="4" borderId="1" xfId="5" applyFont="1" applyFill="1" applyBorder="1" applyAlignment="1">
      <alignment horizontal="left" vertical="center" wrapText="1"/>
    </xf>
    <xf numFmtId="0" fontId="42" fillId="4" borderId="21" xfId="5" applyFont="1" applyFill="1" applyBorder="1" applyAlignment="1">
      <alignment horizontal="left" vertical="center" wrapText="1"/>
    </xf>
    <xf numFmtId="0" fontId="42" fillId="4" borderId="16" xfId="4" applyFont="1" applyFill="1" applyBorder="1" applyAlignment="1" applyProtection="1">
      <alignment vertical="center" wrapText="1"/>
    </xf>
    <xf numFmtId="41" fontId="5" fillId="10" borderId="48" xfId="2" applyFont="1" applyFill="1" applyBorder="1" applyAlignment="1">
      <alignment horizontal="center" vertical="center"/>
    </xf>
    <xf numFmtId="41" fontId="5" fillId="10" borderId="50" xfId="2" applyFont="1" applyFill="1" applyBorder="1" applyAlignment="1">
      <alignment horizontal="center" vertical="center"/>
    </xf>
    <xf numFmtId="0" fontId="9" fillId="4" borderId="17" xfId="4" applyFont="1" applyFill="1" applyBorder="1" applyAlignment="1" applyProtection="1">
      <alignment vertical="center" wrapText="1"/>
    </xf>
    <xf numFmtId="9" fontId="7" fillId="4" borderId="16" xfId="5" applyNumberFormat="1" applyFont="1" applyFill="1" applyBorder="1" applyAlignment="1">
      <alignment horizontal="center" vertical="center" wrapText="1"/>
    </xf>
    <xf numFmtId="9" fontId="7" fillId="4" borderId="39" xfId="5" applyNumberFormat="1" applyFont="1" applyFill="1" applyBorder="1" applyAlignment="1">
      <alignment horizontal="center" vertical="center" wrapText="1"/>
    </xf>
    <xf numFmtId="0" fontId="10" fillId="4" borderId="1" xfId="4" applyFont="1" applyFill="1" applyBorder="1" applyAlignment="1" applyProtection="1">
      <alignment horizontal="left" vertical="center" wrapText="1"/>
    </xf>
    <xf numFmtId="0" fontId="5" fillId="4" borderId="63" xfId="5" applyFill="1" applyBorder="1" applyAlignment="1">
      <alignment vertical="center" wrapText="1"/>
    </xf>
    <xf numFmtId="169" fontId="15" fillId="10" borderId="48" xfId="2" applyNumberFormat="1" applyFont="1" applyFill="1" applyBorder="1" applyAlignment="1">
      <alignment horizontal="center" vertical="center"/>
    </xf>
    <xf numFmtId="169" fontId="15" fillId="10" borderId="50" xfId="2" applyNumberFormat="1" applyFont="1" applyFill="1" applyBorder="1" applyAlignment="1">
      <alignment horizontal="center" vertical="center"/>
    </xf>
    <xf numFmtId="0" fontId="5" fillId="4" borderId="64" xfId="5" applyFill="1" applyBorder="1" applyAlignment="1">
      <alignment horizontal="left" vertical="center" wrapText="1"/>
    </xf>
    <xf numFmtId="0" fontId="5" fillId="4" borderId="38" xfId="5" applyFill="1" applyBorder="1" applyAlignment="1">
      <alignment horizontal="left" vertical="center" wrapText="1"/>
    </xf>
    <xf numFmtId="0" fontId="5" fillId="4" borderId="65" xfId="5" applyFill="1" applyBorder="1" applyAlignment="1">
      <alignment horizontal="left" vertical="center" wrapText="1"/>
    </xf>
    <xf numFmtId="0" fontId="33" fillId="4" borderId="10" xfId="4" applyFont="1" applyFill="1" applyBorder="1" applyAlignment="1" applyProtection="1">
      <alignment vertical="center" wrapText="1"/>
    </xf>
    <xf numFmtId="0" fontId="9" fillId="4" borderId="49" xfId="4" applyFont="1" applyFill="1" applyBorder="1" applyAlignment="1" applyProtection="1">
      <alignment horizontal="left" vertical="center" wrapText="1"/>
    </xf>
    <xf numFmtId="171" fontId="15" fillId="10" borderId="48" xfId="2" applyNumberFormat="1" applyFont="1" applyFill="1" applyBorder="1" applyAlignment="1">
      <alignment horizontal="center" vertical="center"/>
    </xf>
    <xf numFmtId="171" fontId="15" fillId="10" borderId="50" xfId="2" applyNumberFormat="1" applyFont="1" applyFill="1" applyBorder="1" applyAlignment="1">
      <alignment horizontal="center" vertical="center"/>
    </xf>
    <xf numFmtId="0" fontId="7" fillId="6" borderId="49" xfId="5" applyFont="1" applyFill="1" applyBorder="1" applyAlignment="1">
      <alignment horizontal="center" vertical="center"/>
    </xf>
    <xf numFmtId="0" fontId="7" fillId="6" borderId="27" xfId="5" applyFont="1" applyFill="1" applyBorder="1" applyAlignment="1">
      <alignment horizontal="center" vertical="center"/>
    </xf>
    <xf numFmtId="0" fontId="7" fillId="6" borderId="28" xfId="5" applyFont="1" applyFill="1" applyBorder="1" applyAlignment="1">
      <alignment horizontal="center" vertical="center"/>
    </xf>
    <xf numFmtId="0" fontId="7" fillId="6" borderId="48" xfId="5" applyFont="1" applyFill="1" applyBorder="1" applyAlignment="1">
      <alignment horizontal="center" vertical="center"/>
    </xf>
    <xf numFmtId="0" fontId="7" fillId="3" borderId="20" xfId="5" applyFont="1" applyFill="1" applyBorder="1" applyAlignment="1">
      <alignment horizontal="left" vertical="center" wrapText="1"/>
    </xf>
    <xf numFmtId="0" fontId="7" fillId="3" borderId="18" xfId="5" applyFont="1" applyFill="1" applyBorder="1" applyAlignment="1">
      <alignment horizontal="left" vertical="center" wrapText="1"/>
    </xf>
    <xf numFmtId="0" fontId="7" fillId="3" borderId="37" xfId="5" applyFont="1" applyFill="1" applyBorder="1" applyAlignment="1">
      <alignment horizontal="left" vertical="center" wrapText="1"/>
    </xf>
    <xf numFmtId="0" fontId="7" fillId="3" borderId="38" xfId="5" applyFont="1" applyFill="1" applyBorder="1" applyAlignment="1">
      <alignment horizontal="left" vertical="center" wrapText="1"/>
    </xf>
    <xf numFmtId="0" fontId="7" fillId="4" borderId="33" xfId="5" applyFont="1" applyFill="1" applyBorder="1" applyAlignment="1">
      <alignment horizontal="center" vertical="center" wrapText="1"/>
    </xf>
    <xf numFmtId="0" fontId="5" fillId="0" borderId="16" xfId="5" applyBorder="1" applyAlignment="1">
      <alignment vertical="center"/>
    </xf>
    <xf numFmtId="0" fontId="5" fillId="0" borderId="17" xfId="5" applyBorder="1" applyAlignment="1">
      <alignment vertical="center"/>
    </xf>
    <xf numFmtId="0" fontId="7" fillId="3" borderId="60" xfId="5" applyFont="1" applyFill="1" applyBorder="1" applyAlignment="1">
      <alignment horizontal="center" vertical="center" wrapText="1"/>
    </xf>
    <xf numFmtId="0" fontId="7" fillId="3" borderId="47" xfId="5" applyFont="1" applyFill="1" applyBorder="1" applyAlignment="1">
      <alignment horizontal="center" vertical="center" wrapText="1"/>
    </xf>
    <xf numFmtId="0" fontId="5" fillId="4" borderId="42" xfId="5" applyFill="1" applyBorder="1" applyAlignment="1">
      <alignment horizontal="center" vertical="center" wrapText="1"/>
    </xf>
    <xf numFmtId="0" fontId="5" fillId="4" borderId="38" xfId="5" applyFill="1" applyBorder="1" applyAlignment="1">
      <alignment horizontal="center" vertical="center" wrapText="1"/>
    </xf>
    <xf numFmtId="0" fontId="5" fillId="4" borderId="30" xfId="5" applyFill="1" applyBorder="1" applyAlignment="1">
      <alignment horizontal="center" vertical="center" wrapText="1"/>
    </xf>
    <xf numFmtId="0" fontId="5" fillId="4" borderId="0" xfId="5" applyFill="1" applyAlignment="1">
      <alignment horizontal="center" vertical="center" wrapText="1"/>
    </xf>
    <xf numFmtId="0" fontId="5" fillId="4" borderId="26" xfId="5" applyFill="1" applyBorder="1" applyAlignment="1">
      <alignment horizontal="center" vertical="center" wrapText="1"/>
    </xf>
    <xf numFmtId="0" fontId="5" fillId="4" borderId="27" xfId="5" applyFill="1" applyBorder="1" applyAlignment="1">
      <alignment horizontal="center" vertical="center" wrapText="1"/>
    </xf>
    <xf numFmtId="0" fontId="7" fillId="3" borderId="43" xfId="5" applyFont="1" applyFill="1" applyBorder="1" applyAlignment="1">
      <alignment horizontal="center" vertical="center" wrapText="1"/>
    </xf>
    <xf numFmtId="0" fontId="7" fillId="3" borderId="67" xfId="5" applyFont="1" applyFill="1" applyBorder="1" applyAlignment="1">
      <alignment horizontal="center" vertical="center" wrapText="1"/>
    </xf>
    <xf numFmtId="0" fontId="7" fillId="3" borderId="66" xfId="5" applyFont="1" applyFill="1" applyBorder="1" applyAlignment="1">
      <alignment horizontal="center" vertical="center" wrapText="1"/>
    </xf>
    <xf numFmtId="0" fontId="5" fillId="4" borderId="1" xfId="5" applyFill="1" applyBorder="1" applyAlignment="1">
      <alignment horizontal="center" vertical="center" wrapText="1"/>
    </xf>
    <xf numFmtId="0" fontId="32" fillId="4" borderId="16" xfId="4" applyFont="1" applyFill="1" applyBorder="1" applyAlignment="1" applyProtection="1">
      <alignment vertical="center" wrapText="1"/>
    </xf>
    <xf numFmtId="0" fontId="32" fillId="4" borderId="17" xfId="4" applyFont="1" applyFill="1" applyBorder="1" applyAlignment="1" applyProtection="1">
      <alignment vertical="center" wrapText="1"/>
    </xf>
    <xf numFmtId="0" fontId="33" fillId="4" borderId="16" xfId="5" applyFont="1" applyFill="1" applyBorder="1" applyAlignment="1">
      <alignment vertical="center"/>
    </xf>
    <xf numFmtId="0" fontId="33" fillId="4" borderId="17" xfId="5" applyFont="1" applyFill="1" applyBorder="1" applyAlignment="1">
      <alignment vertical="center"/>
    </xf>
    <xf numFmtId="0" fontId="7" fillId="11" borderId="16" xfId="5" applyFont="1" applyFill="1" applyBorder="1" applyAlignment="1">
      <alignment horizontal="center" vertical="center" wrapText="1"/>
    </xf>
    <xf numFmtId="0" fontId="7" fillId="11" borderId="18" xfId="5" applyFont="1" applyFill="1" applyBorder="1" applyAlignment="1">
      <alignment horizontal="center" vertical="center" wrapText="1"/>
    </xf>
    <xf numFmtId="0" fontId="7" fillId="11" borderId="42" xfId="5" applyFont="1" applyFill="1" applyBorder="1" applyAlignment="1">
      <alignment horizontal="center" vertical="center" wrapText="1"/>
    </xf>
    <xf numFmtId="0" fontId="7" fillId="11" borderId="43" xfId="5" applyFont="1" applyFill="1" applyBorder="1" applyAlignment="1">
      <alignment horizontal="center" vertical="center" wrapText="1"/>
    </xf>
    <xf numFmtId="0" fontId="33" fillId="4" borderId="49" xfId="4" applyFont="1" applyFill="1" applyBorder="1" applyAlignment="1" applyProtection="1">
      <alignment horizontal="left" vertical="center" wrapText="1"/>
    </xf>
    <xf numFmtId="0" fontId="32" fillId="4" borderId="1" xfId="5" applyFont="1" applyFill="1" applyBorder="1" applyAlignment="1">
      <alignment horizontal="left" vertical="center" wrapText="1"/>
    </xf>
    <xf numFmtId="0" fontId="32" fillId="4" borderId="16" xfId="5" applyFont="1" applyFill="1" applyBorder="1" applyAlignment="1">
      <alignment horizontal="left" vertical="center" wrapText="1"/>
    </xf>
    <xf numFmtId="0" fontId="32" fillId="4" borderId="17" xfId="5" applyFont="1" applyFill="1" applyBorder="1" applyAlignment="1">
      <alignment horizontal="left" vertical="center" wrapText="1"/>
    </xf>
    <xf numFmtId="0" fontId="32" fillId="4" borderId="18" xfId="5" applyFont="1" applyFill="1" applyBorder="1" applyAlignment="1">
      <alignment horizontal="left" vertical="center" wrapText="1"/>
    </xf>
    <xf numFmtId="0" fontId="32" fillId="2" borderId="16" xfId="5" applyFont="1" applyFill="1" applyBorder="1" applyAlignment="1">
      <alignment horizontal="left" vertical="center"/>
    </xf>
    <xf numFmtId="0" fontId="32" fillId="2" borderId="17" xfId="5" applyFont="1" applyFill="1" applyBorder="1" applyAlignment="1">
      <alignment horizontal="left" vertical="center"/>
    </xf>
    <xf numFmtId="0" fontId="32" fillId="2" borderId="18" xfId="5" applyFont="1" applyFill="1" applyBorder="1" applyAlignment="1">
      <alignment horizontal="left" vertical="center"/>
    </xf>
    <xf numFmtId="0" fontId="11" fillId="15" borderId="16" xfId="5" applyFont="1" applyFill="1" applyBorder="1" applyAlignment="1">
      <alignment horizontal="left" vertical="center" wrapText="1"/>
    </xf>
    <xf numFmtId="0" fontId="11" fillId="15" borderId="17" xfId="5" applyFont="1" applyFill="1" applyBorder="1" applyAlignment="1">
      <alignment horizontal="left" vertical="center" wrapText="1"/>
    </xf>
    <xf numFmtId="0" fontId="11" fillId="15" borderId="18" xfId="5" applyFont="1" applyFill="1" applyBorder="1" applyAlignment="1">
      <alignment horizontal="left" vertical="center" wrapText="1"/>
    </xf>
    <xf numFmtId="0" fontId="8" fillId="15" borderId="1" xfId="4" applyFill="1" applyBorder="1" applyAlignment="1" applyProtection="1">
      <alignment horizontal="left" vertical="center" wrapText="1"/>
    </xf>
    <xf numFmtId="0" fontId="11" fillId="15" borderId="1" xfId="5" applyFont="1" applyFill="1" applyBorder="1" applyAlignment="1">
      <alignment horizontal="left" vertical="center" wrapText="1"/>
    </xf>
    <xf numFmtId="41" fontId="15" fillId="17" borderId="48" xfId="2" applyFont="1" applyFill="1" applyBorder="1" applyAlignment="1">
      <alignment horizontal="center" vertical="center"/>
    </xf>
    <xf numFmtId="41" fontId="15" fillId="17" borderId="50" xfId="2" applyFont="1" applyFill="1" applyBorder="1" applyAlignment="1">
      <alignment horizontal="center" vertical="center"/>
    </xf>
    <xf numFmtId="0" fontId="11" fillId="15" borderId="49" xfId="4" applyFont="1" applyFill="1" applyBorder="1" applyAlignment="1" applyProtection="1">
      <alignment horizontal="left" vertical="center" wrapText="1"/>
    </xf>
    <xf numFmtId="0" fontId="11" fillId="15" borderId="16" xfId="4" applyFont="1" applyFill="1" applyBorder="1" applyAlignment="1" applyProtection="1">
      <alignment horizontal="left" vertical="top" wrapText="1"/>
    </xf>
    <xf numFmtId="0" fontId="11" fillId="15" borderId="17" xfId="4" applyFont="1" applyFill="1" applyBorder="1" applyAlignment="1" applyProtection="1">
      <alignment horizontal="left" vertical="top" wrapText="1"/>
    </xf>
    <xf numFmtId="0" fontId="11" fillId="15" borderId="19" xfId="4" applyFont="1" applyFill="1" applyBorder="1" applyAlignment="1" applyProtection="1">
      <alignment horizontal="left" vertical="top" wrapText="1"/>
    </xf>
    <xf numFmtId="0" fontId="7" fillId="16" borderId="10" xfId="5" applyFont="1" applyFill="1" applyBorder="1" applyAlignment="1">
      <alignment horizontal="center" vertical="center"/>
    </xf>
    <xf numFmtId="0" fontId="7" fillId="16" borderId="12" xfId="5" applyFont="1" applyFill="1" applyBorder="1" applyAlignment="1">
      <alignment horizontal="center" vertical="center"/>
    </xf>
    <xf numFmtId="0" fontId="7" fillId="16" borderId="45" xfId="5" applyFont="1" applyFill="1" applyBorder="1" applyAlignment="1">
      <alignment horizontal="center" vertical="center"/>
    </xf>
    <xf numFmtId="0" fontId="7" fillId="16" borderId="9" xfId="5" applyFont="1" applyFill="1" applyBorder="1" applyAlignment="1">
      <alignment horizontal="center" vertical="center"/>
    </xf>
    <xf numFmtId="0" fontId="7" fillId="16" borderId="47" xfId="5" applyFont="1" applyFill="1" applyBorder="1" applyAlignment="1">
      <alignment horizontal="center" vertical="center"/>
    </xf>
    <xf numFmtId="0" fontId="7" fillId="15" borderId="42" xfId="5" applyFont="1" applyFill="1" applyBorder="1" applyAlignment="1">
      <alignment horizontal="center" vertical="center" wrapText="1"/>
    </xf>
    <xf numFmtId="0" fontId="7" fillId="15" borderId="43" xfId="5" applyFont="1" applyFill="1" applyBorder="1" applyAlignment="1">
      <alignment horizontal="center" vertical="center" wrapText="1"/>
    </xf>
    <xf numFmtId="0" fontId="7" fillId="15" borderId="16" xfId="5" applyFont="1" applyFill="1" applyBorder="1" applyAlignment="1">
      <alignment horizontal="center" vertical="center" wrapText="1"/>
    </xf>
    <xf numFmtId="0" fontId="7" fillId="15" borderId="18" xfId="5" applyFont="1" applyFill="1" applyBorder="1" applyAlignment="1">
      <alignment horizontal="center" vertical="center" wrapText="1"/>
    </xf>
    <xf numFmtId="0" fontId="7" fillId="15" borderId="39" xfId="5" applyFont="1" applyFill="1" applyBorder="1" applyAlignment="1">
      <alignment horizontal="center" vertical="center" wrapText="1"/>
    </xf>
    <xf numFmtId="0" fontId="7" fillId="15" borderId="41" xfId="5" applyFont="1" applyFill="1" applyBorder="1" applyAlignment="1">
      <alignment horizontal="center" vertical="center" wrapText="1"/>
    </xf>
    <xf numFmtId="0" fontId="25" fillId="15" borderId="16" xfId="4" applyFont="1" applyFill="1" applyBorder="1" applyAlignment="1" applyProtection="1">
      <alignment vertical="center" wrapText="1"/>
    </xf>
    <xf numFmtId="0" fontId="25" fillId="15" borderId="17" xfId="4" applyFont="1" applyFill="1" applyBorder="1" applyAlignment="1" applyProtection="1">
      <alignment vertical="center" wrapText="1"/>
    </xf>
    <xf numFmtId="0" fontId="25" fillId="15" borderId="19" xfId="4" applyFont="1" applyFill="1" applyBorder="1" applyAlignment="1" applyProtection="1">
      <alignment vertical="center" wrapText="1"/>
    </xf>
    <xf numFmtId="0" fontId="5" fillId="15" borderId="16" xfId="5" applyFill="1" applyBorder="1" applyAlignment="1">
      <alignment vertical="center"/>
    </xf>
    <xf numFmtId="0" fontId="5" fillId="15" borderId="17" xfId="5" applyFill="1" applyBorder="1" applyAlignment="1">
      <alignment vertical="center"/>
    </xf>
    <xf numFmtId="0" fontId="26" fillId="15" borderId="21" xfId="5" applyFont="1" applyFill="1" applyBorder="1" applyAlignment="1">
      <alignment horizontal="left" vertical="center" wrapText="1"/>
    </xf>
    <xf numFmtId="0" fontId="26" fillId="15" borderId="22" xfId="5" applyFont="1" applyFill="1" applyBorder="1" applyAlignment="1">
      <alignment horizontal="left" vertical="center" wrapText="1"/>
    </xf>
    <xf numFmtId="0" fontId="26" fillId="15" borderId="23" xfId="5" applyFont="1" applyFill="1" applyBorder="1" applyAlignment="1">
      <alignment horizontal="left" vertical="center" wrapText="1"/>
    </xf>
    <xf numFmtId="0" fontId="5" fillId="15" borderId="24" xfId="5" applyFill="1" applyBorder="1" applyAlignment="1">
      <alignment vertical="center" wrapText="1"/>
    </xf>
    <xf numFmtId="0" fontId="5" fillId="15" borderId="25" xfId="5" applyFill="1" applyBorder="1" applyAlignment="1">
      <alignment vertical="center" wrapText="1"/>
    </xf>
    <xf numFmtId="0" fontId="5" fillId="15" borderId="26" xfId="5" applyFill="1" applyBorder="1" applyAlignment="1">
      <alignment vertical="center" wrapText="1"/>
    </xf>
    <xf numFmtId="0" fontId="5" fillId="15" borderId="27" xfId="5" applyFill="1" applyBorder="1" applyAlignment="1">
      <alignment vertical="center" wrapText="1"/>
    </xf>
    <xf numFmtId="0" fontId="5" fillId="15" borderId="28" xfId="5" applyFill="1" applyBorder="1" applyAlignment="1">
      <alignment vertical="center" wrapText="1"/>
    </xf>
    <xf numFmtId="0" fontId="5" fillId="15" borderId="16" xfId="5" applyFill="1" applyBorder="1" applyAlignment="1">
      <alignment vertical="center" wrapText="1"/>
    </xf>
    <xf numFmtId="0" fontId="5" fillId="15" borderId="18" xfId="5" applyFill="1" applyBorder="1" applyAlignment="1">
      <alignment vertical="center" wrapText="1"/>
    </xf>
    <xf numFmtId="0" fontId="25" fillId="15" borderId="10" xfId="4" applyFont="1" applyFill="1" applyBorder="1" applyAlignment="1" applyProtection="1">
      <alignment vertical="center" wrapText="1"/>
    </xf>
    <xf numFmtId="0" fontId="5" fillId="15" borderId="11" xfId="5" applyFill="1" applyBorder="1" applyAlignment="1">
      <alignment vertical="center" wrapText="1"/>
    </xf>
    <xf numFmtId="0" fontId="5" fillId="15" borderId="12" xfId="5" applyFill="1" applyBorder="1" applyAlignment="1">
      <alignment vertical="center" wrapText="1"/>
    </xf>
    <xf numFmtId="0" fontId="5" fillId="15" borderId="13" xfId="5" applyFill="1" applyBorder="1" applyAlignment="1">
      <alignment vertical="center" wrapText="1"/>
    </xf>
    <xf numFmtId="0" fontId="5" fillId="15" borderId="17" xfId="5" applyFill="1" applyBorder="1" applyAlignment="1">
      <alignment vertical="center" wrapText="1"/>
    </xf>
    <xf numFmtId="0" fontId="5" fillId="15" borderId="19" xfId="5" applyFill="1" applyBorder="1" applyAlignment="1">
      <alignment vertical="center" wrapText="1"/>
    </xf>
    <xf numFmtId="0" fontId="5" fillId="14" borderId="16" xfId="4" applyFont="1" applyFill="1" applyBorder="1" applyAlignment="1" applyProtection="1">
      <alignment horizontal="left" vertical="center" wrapText="1"/>
    </xf>
    <xf numFmtId="0" fontId="5" fillId="14" borderId="17" xfId="4" applyFont="1" applyFill="1" applyBorder="1" applyAlignment="1" applyProtection="1">
      <alignment horizontal="left" vertical="center" wrapText="1"/>
    </xf>
    <xf numFmtId="0" fontId="5" fillId="14" borderId="19" xfId="4" applyFont="1" applyFill="1" applyBorder="1" applyAlignment="1" applyProtection="1">
      <alignment horizontal="left" vertical="center" wrapText="1"/>
    </xf>
  </cellXfs>
  <cellStyles count="6">
    <cellStyle name="Hipervínculo" xfId="4" builtinId="8"/>
    <cellStyle name="Millares" xfId="1" builtinId="3"/>
    <cellStyle name="Millares [0]" xfId="2" builtinId="6"/>
    <cellStyle name="Normal" xfId="0" builtinId="0"/>
    <cellStyle name="Normal 7" xfId="5"/>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55"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TÉCNICA'!$C$24</c:f>
              <c:strCache>
                <c:ptCount val="1"/>
                <c:pt idx="0">
                  <c:v>Meta final</c:v>
                </c:pt>
              </c:strCache>
            </c:strRef>
          </c:tx>
          <c:spPr>
            <a:solidFill>
              <a:schemeClr val="accent1"/>
            </a:solidFill>
            <a:ln>
              <a:noFill/>
            </a:ln>
            <a:effectLst/>
          </c:spPr>
          <c:invertIfNegative val="0"/>
          <c:val>
            <c:numRef>
              <c:f>'FICHA TÉCNICA'!$C$25:$C$28</c:f>
              <c:numCache>
                <c:formatCode>_(* #,##0_);_(* \(#,##0\);_(* "-"_);_(@_)</c:formatCode>
                <c:ptCount val="4"/>
                <c:pt idx="0">
                  <c:v>95</c:v>
                </c:pt>
              </c:numCache>
            </c:numRef>
          </c:val>
          <c:extLst xmlns:c16r2="http://schemas.microsoft.com/office/drawing/2015/06/chart">
            <c:ext xmlns:c16="http://schemas.microsoft.com/office/drawing/2014/chart" uri="{C3380CC4-5D6E-409C-BE32-E72D297353CC}">
              <c16:uniqueId val="{00000000-8BFB-4BEA-930F-B37B43D5E2C2}"/>
            </c:ext>
          </c:extLst>
        </c:ser>
        <c:ser>
          <c:idx val="1"/>
          <c:order val="1"/>
          <c:tx>
            <c:strRef>
              <c:f>'FICHA TÉCNICA'!$D$24</c:f>
              <c:strCache>
                <c:ptCount val="1"/>
                <c:pt idx="0">
                  <c:v>Meta periodo</c:v>
                </c:pt>
              </c:strCache>
            </c:strRef>
          </c:tx>
          <c:spPr>
            <a:solidFill>
              <a:schemeClr val="accent2"/>
            </a:solidFill>
            <a:ln>
              <a:noFill/>
            </a:ln>
            <a:effectLst/>
          </c:spPr>
          <c:invertIfNegative val="0"/>
          <c:val>
            <c:numRef>
              <c:f>'FICHA TÉCNICA'!$D$25:$D$28</c:f>
              <c:numCache>
                <c:formatCode>_(* #,##0_);_(* \(#,##0\);_(* "-"_);_(@_)</c:formatCode>
                <c:ptCount val="4"/>
                <c:pt idx="0">
                  <c:v>95</c:v>
                </c:pt>
                <c:pt idx="1">
                  <c:v>95</c:v>
                </c:pt>
                <c:pt idx="2">
                  <c:v>95</c:v>
                </c:pt>
                <c:pt idx="3">
                  <c:v>95</c:v>
                </c:pt>
              </c:numCache>
            </c:numRef>
          </c:val>
          <c:extLst xmlns:c16r2="http://schemas.microsoft.com/office/drawing/2015/06/chart">
            <c:ext xmlns:c16="http://schemas.microsoft.com/office/drawing/2014/chart" uri="{C3380CC4-5D6E-409C-BE32-E72D297353CC}">
              <c16:uniqueId val="{00000001-8BFB-4BEA-930F-B37B43D5E2C2}"/>
            </c:ext>
          </c:extLst>
        </c:ser>
        <c:ser>
          <c:idx val="2"/>
          <c:order val="2"/>
          <c:tx>
            <c:strRef>
              <c:f>'FICHA TÉCNICA'!$H$23</c:f>
              <c:strCache>
                <c:ptCount val="1"/>
                <c:pt idx="0">
                  <c:v>Resultados</c:v>
                </c:pt>
              </c:strCache>
            </c:strRef>
          </c:tx>
          <c:spPr>
            <a:solidFill>
              <a:schemeClr val="accent3"/>
            </a:solidFill>
            <a:ln>
              <a:noFill/>
            </a:ln>
            <a:effectLst/>
          </c:spPr>
          <c:invertIfNegative val="0"/>
          <c:val>
            <c:numRef>
              <c:f>'FICHA TÉCNICA'!$H$25:$H$28</c:f>
              <c:numCache>
                <c:formatCode>_(* #,##0_);_(* \(#,##0\);_(* "-"_);_(@_)</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2-8BFB-4BEA-930F-B37B43D5E2C2}"/>
            </c:ext>
          </c:extLst>
        </c:ser>
        <c:dLbls>
          <c:showLegendKey val="0"/>
          <c:showVal val="0"/>
          <c:showCatName val="0"/>
          <c:showSerName val="0"/>
          <c:showPercent val="0"/>
          <c:showBubbleSize val="0"/>
        </c:dLbls>
        <c:gapWidth val="61"/>
        <c:overlap val="3"/>
        <c:axId val="521772640"/>
        <c:axId val="521769504"/>
      </c:barChart>
      <c:catAx>
        <c:axId val="521772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1769504"/>
        <c:crosses val="autoZero"/>
        <c:auto val="1"/>
        <c:lblAlgn val="ctr"/>
        <c:lblOffset val="100"/>
        <c:noMultiLvlLbl val="0"/>
      </c:catAx>
      <c:valAx>
        <c:axId val="52176950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17726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(9)'!$C$24</c:f>
              <c:strCache>
                <c:ptCount val="1"/>
                <c:pt idx="0">
                  <c:v>Meta final</c:v>
                </c:pt>
              </c:strCache>
            </c:strRef>
          </c:tx>
          <c:spPr>
            <a:solidFill>
              <a:schemeClr val="accent1"/>
            </a:solidFill>
            <a:ln>
              <a:noFill/>
            </a:ln>
            <a:effectLst/>
          </c:spPr>
          <c:invertIfNegative val="0"/>
          <c:val>
            <c:numRef>
              <c:f>'FICHA TÉCNICA (9)'!$C$25:$C$28</c:f>
              <c:numCache>
                <c:formatCode>_(* #,##0_);_(* \(#,##0\);_(* "-"_);_(@_)</c:formatCode>
                <c:ptCount val="4"/>
                <c:pt idx="0" formatCode="0%">
                  <c:v>0.7</c:v>
                </c:pt>
              </c:numCache>
            </c:numRef>
          </c:val>
          <c:extLst xmlns:c16r2="http://schemas.microsoft.com/office/drawing/2015/06/chart">
            <c:ext xmlns:c16="http://schemas.microsoft.com/office/drawing/2014/chart" uri="{C3380CC4-5D6E-409C-BE32-E72D297353CC}">
              <c16:uniqueId val="{00000000-9956-4D0E-AE00-98BF82188E20}"/>
            </c:ext>
          </c:extLst>
        </c:ser>
        <c:ser>
          <c:idx val="1"/>
          <c:order val="1"/>
          <c:tx>
            <c:strRef>
              <c:f>'FICHA TÉCNICA (9)'!$D$24</c:f>
              <c:strCache>
                <c:ptCount val="1"/>
                <c:pt idx="0">
                  <c:v>Meta periodo</c:v>
                </c:pt>
              </c:strCache>
            </c:strRef>
          </c:tx>
          <c:spPr>
            <a:solidFill>
              <a:schemeClr val="accent2"/>
            </a:solidFill>
            <a:ln>
              <a:noFill/>
            </a:ln>
            <a:effectLst/>
          </c:spPr>
          <c:invertIfNegative val="0"/>
          <c:val>
            <c:numRef>
              <c:f>'FICHA TÉCNICA (9)'!$D$25:$D$28</c:f>
              <c:numCache>
                <c:formatCode>0%</c:formatCode>
                <c:ptCount val="4"/>
                <c:pt idx="1">
                  <c:v>0.65</c:v>
                </c:pt>
                <c:pt idx="3">
                  <c:v>0.7</c:v>
                </c:pt>
              </c:numCache>
            </c:numRef>
          </c:val>
          <c:extLst xmlns:c16r2="http://schemas.microsoft.com/office/drawing/2015/06/chart">
            <c:ext xmlns:c16="http://schemas.microsoft.com/office/drawing/2014/chart" uri="{C3380CC4-5D6E-409C-BE32-E72D297353CC}">
              <c16:uniqueId val="{00000001-9956-4D0E-AE00-98BF82188E20}"/>
            </c:ext>
          </c:extLst>
        </c:ser>
        <c:ser>
          <c:idx val="2"/>
          <c:order val="2"/>
          <c:tx>
            <c:strRef>
              <c:f>'FICHA TÉCNICA (9)'!$H$23</c:f>
              <c:strCache>
                <c:ptCount val="1"/>
                <c:pt idx="0">
                  <c:v>Resultados</c:v>
                </c:pt>
              </c:strCache>
            </c:strRef>
          </c:tx>
          <c:spPr>
            <a:solidFill>
              <a:schemeClr val="accent3"/>
            </a:solidFill>
            <a:ln>
              <a:noFill/>
            </a:ln>
            <a:effectLst/>
          </c:spPr>
          <c:invertIfNegative val="0"/>
          <c:val>
            <c:numRef>
              <c:f>'FICHA TÉCNICA (9)'!$H$25:$H$28</c:f>
              <c:numCache>
                <c:formatCode>0%</c:formatCode>
                <c:ptCount val="4"/>
                <c:pt idx="1">
                  <c:v>0</c:v>
                </c:pt>
                <c:pt idx="3">
                  <c:v>0</c:v>
                </c:pt>
              </c:numCache>
            </c:numRef>
          </c:val>
          <c:extLst xmlns:c16r2="http://schemas.microsoft.com/office/drawing/2015/06/chart">
            <c:ext xmlns:c16="http://schemas.microsoft.com/office/drawing/2014/chart" uri="{C3380CC4-5D6E-409C-BE32-E72D297353CC}">
              <c16:uniqueId val="{00000002-9956-4D0E-AE00-98BF82188E20}"/>
            </c:ext>
          </c:extLst>
        </c:ser>
        <c:dLbls>
          <c:showLegendKey val="0"/>
          <c:showVal val="0"/>
          <c:showCatName val="0"/>
          <c:showSerName val="0"/>
          <c:showPercent val="0"/>
          <c:showBubbleSize val="0"/>
        </c:dLbls>
        <c:gapWidth val="61"/>
        <c:overlap val="3"/>
        <c:axId val="521777344"/>
        <c:axId val="521778520"/>
      </c:barChart>
      <c:catAx>
        <c:axId val="521777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1778520"/>
        <c:crosses val="autoZero"/>
        <c:auto val="1"/>
        <c:lblAlgn val="ctr"/>
        <c:lblOffset val="100"/>
        <c:noMultiLvlLbl val="0"/>
      </c:catAx>
      <c:valAx>
        <c:axId val="5217785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17773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(10)'!$C$25</c:f>
              <c:strCache>
                <c:ptCount val="1"/>
                <c:pt idx="0">
                  <c:v>Meta final</c:v>
                </c:pt>
              </c:strCache>
            </c:strRef>
          </c:tx>
          <c:spPr>
            <a:solidFill>
              <a:schemeClr val="accent1"/>
            </a:solidFill>
            <a:ln>
              <a:noFill/>
            </a:ln>
            <a:effectLst/>
          </c:spPr>
          <c:invertIfNegative val="0"/>
          <c:val>
            <c:numRef>
              <c:f>'FICHA TÉCNICA (10)'!$C$26:$C$29</c:f>
              <c:numCache>
                <c:formatCode>_(* #,##0_);_(* \(#,##0\);_(* "-"_);_(@_)</c:formatCode>
                <c:ptCount val="4"/>
                <c:pt idx="0" formatCode="0%">
                  <c:v>0.8</c:v>
                </c:pt>
              </c:numCache>
            </c:numRef>
          </c:val>
          <c:extLst xmlns:c16r2="http://schemas.microsoft.com/office/drawing/2015/06/chart">
            <c:ext xmlns:c16="http://schemas.microsoft.com/office/drawing/2014/chart" uri="{C3380CC4-5D6E-409C-BE32-E72D297353CC}">
              <c16:uniqueId val="{00000000-DEDD-42F6-AD12-C620330F3552}"/>
            </c:ext>
          </c:extLst>
        </c:ser>
        <c:ser>
          <c:idx val="1"/>
          <c:order val="1"/>
          <c:tx>
            <c:strRef>
              <c:f>'FICHA TÉCNICA (10)'!$D$25</c:f>
              <c:strCache>
                <c:ptCount val="1"/>
                <c:pt idx="0">
                  <c:v>Meta periodo</c:v>
                </c:pt>
              </c:strCache>
            </c:strRef>
          </c:tx>
          <c:spPr>
            <a:solidFill>
              <a:schemeClr val="accent2"/>
            </a:solidFill>
            <a:ln>
              <a:noFill/>
            </a:ln>
            <a:effectLst/>
          </c:spPr>
          <c:invertIfNegative val="0"/>
          <c:val>
            <c:numRef>
              <c:f>'FICHA TÉCNICA (10)'!$D$26:$D$29</c:f>
              <c:numCache>
                <c:formatCode>0%</c:formatCode>
                <c:ptCount val="4"/>
                <c:pt idx="0">
                  <c:v>0.8</c:v>
                </c:pt>
                <c:pt idx="1">
                  <c:v>0.8</c:v>
                </c:pt>
                <c:pt idx="2">
                  <c:v>0.8</c:v>
                </c:pt>
                <c:pt idx="3">
                  <c:v>0.8</c:v>
                </c:pt>
              </c:numCache>
            </c:numRef>
          </c:val>
          <c:extLst xmlns:c16r2="http://schemas.microsoft.com/office/drawing/2015/06/chart">
            <c:ext xmlns:c16="http://schemas.microsoft.com/office/drawing/2014/chart" uri="{C3380CC4-5D6E-409C-BE32-E72D297353CC}">
              <c16:uniqueId val="{00000001-DEDD-42F6-AD12-C620330F3552}"/>
            </c:ext>
          </c:extLst>
        </c:ser>
        <c:ser>
          <c:idx val="2"/>
          <c:order val="2"/>
          <c:tx>
            <c:strRef>
              <c:f>'FICHA TÉCNICA (10)'!$H$24</c:f>
              <c:strCache>
                <c:ptCount val="1"/>
                <c:pt idx="0">
                  <c:v>Resultados</c:v>
                </c:pt>
              </c:strCache>
            </c:strRef>
          </c:tx>
          <c:spPr>
            <a:solidFill>
              <a:schemeClr val="accent3"/>
            </a:solidFill>
            <a:ln>
              <a:noFill/>
            </a:ln>
            <a:effectLst/>
          </c:spPr>
          <c:invertIfNegative val="0"/>
          <c:val>
            <c:numRef>
              <c:f>'FICHA TÉCNICA (10)'!$H$26:$H$29</c:f>
              <c:numCache>
                <c:formatCode>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2-DEDD-42F6-AD12-C620330F3552}"/>
            </c:ext>
          </c:extLst>
        </c:ser>
        <c:dLbls>
          <c:showLegendKey val="0"/>
          <c:showVal val="0"/>
          <c:showCatName val="0"/>
          <c:showSerName val="0"/>
          <c:showPercent val="0"/>
          <c:showBubbleSize val="0"/>
        </c:dLbls>
        <c:gapWidth val="61"/>
        <c:overlap val="3"/>
        <c:axId val="290682416"/>
        <c:axId val="290680456"/>
      </c:barChart>
      <c:catAx>
        <c:axId val="290682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90680456"/>
        <c:crosses val="autoZero"/>
        <c:auto val="1"/>
        <c:lblAlgn val="ctr"/>
        <c:lblOffset val="100"/>
        <c:noMultiLvlLbl val="0"/>
      </c:catAx>
      <c:valAx>
        <c:axId val="2906804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906824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(12)'!$C$24</c:f>
              <c:strCache>
                <c:ptCount val="1"/>
                <c:pt idx="0">
                  <c:v>Meta final</c:v>
                </c:pt>
              </c:strCache>
            </c:strRef>
          </c:tx>
          <c:spPr>
            <a:solidFill>
              <a:schemeClr val="accent1"/>
            </a:solidFill>
            <a:ln>
              <a:noFill/>
            </a:ln>
            <a:effectLst/>
          </c:spPr>
          <c:invertIfNegative val="0"/>
          <c:val>
            <c:numRef>
              <c:f>'FICHA TÉCNICA (12)'!$C$25:$C$28</c:f>
              <c:numCache>
                <c:formatCode>_(* #,##0_);_(* \(#,##0\);_(* "-"_);_(@_)</c:formatCode>
                <c:ptCount val="4"/>
                <c:pt idx="0">
                  <c:v>7</c:v>
                </c:pt>
              </c:numCache>
            </c:numRef>
          </c:val>
          <c:extLst xmlns:c16r2="http://schemas.microsoft.com/office/drawing/2015/06/chart">
            <c:ext xmlns:c16="http://schemas.microsoft.com/office/drawing/2014/chart" uri="{C3380CC4-5D6E-409C-BE32-E72D297353CC}">
              <c16:uniqueId val="{00000000-A07A-4157-9120-74BB7A0273F7}"/>
            </c:ext>
          </c:extLst>
        </c:ser>
        <c:ser>
          <c:idx val="1"/>
          <c:order val="1"/>
          <c:tx>
            <c:strRef>
              <c:f>'FICHA TÉCNICA (12)'!$D$24</c:f>
              <c:strCache>
                <c:ptCount val="1"/>
                <c:pt idx="0">
                  <c:v>Meta periodo</c:v>
                </c:pt>
              </c:strCache>
            </c:strRef>
          </c:tx>
          <c:spPr>
            <a:solidFill>
              <a:schemeClr val="accent2"/>
            </a:solidFill>
            <a:ln>
              <a:noFill/>
            </a:ln>
            <a:effectLst/>
          </c:spPr>
          <c:invertIfNegative val="0"/>
          <c:val>
            <c:numRef>
              <c:f>'FICHA TÉCNICA (12)'!$D$25:$D$28</c:f>
              <c:numCache>
                <c:formatCode>_(* #,##0_);_(* \(#,##0\);_(* "-"_);_(@_)</c:formatCode>
                <c:ptCount val="4"/>
                <c:pt idx="1">
                  <c:v>4</c:v>
                </c:pt>
                <c:pt idx="3">
                  <c:v>3</c:v>
                </c:pt>
              </c:numCache>
            </c:numRef>
          </c:val>
          <c:extLst xmlns:c16r2="http://schemas.microsoft.com/office/drawing/2015/06/chart">
            <c:ext xmlns:c16="http://schemas.microsoft.com/office/drawing/2014/chart" uri="{C3380CC4-5D6E-409C-BE32-E72D297353CC}">
              <c16:uniqueId val="{00000001-A07A-4157-9120-74BB7A0273F7}"/>
            </c:ext>
          </c:extLst>
        </c:ser>
        <c:ser>
          <c:idx val="2"/>
          <c:order val="2"/>
          <c:tx>
            <c:strRef>
              <c:f>'FICHA TÉCNICA (12)'!$H$23</c:f>
              <c:strCache>
                <c:ptCount val="1"/>
                <c:pt idx="0">
                  <c:v>Resultados</c:v>
                </c:pt>
              </c:strCache>
            </c:strRef>
          </c:tx>
          <c:spPr>
            <a:solidFill>
              <a:schemeClr val="accent3"/>
            </a:solidFill>
            <a:ln>
              <a:noFill/>
            </a:ln>
            <a:effectLst/>
          </c:spPr>
          <c:invertIfNegative val="0"/>
          <c:val>
            <c:numRef>
              <c:f>'FICHA TÉCNICA (12)'!$H$25:$H$28</c:f>
              <c:numCache>
                <c:formatCode>_(* #,##0_);_(* \(#,##0\);_(* "-"_);_(@_)</c:formatCode>
                <c:ptCount val="4"/>
                <c:pt idx="1">
                  <c:v>0</c:v>
                </c:pt>
                <c:pt idx="3">
                  <c:v>0</c:v>
                </c:pt>
              </c:numCache>
            </c:numRef>
          </c:val>
          <c:extLst xmlns:c16r2="http://schemas.microsoft.com/office/drawing/2015/06/chart">
            <c:ext xmlns:c16="http://schemas.microsoft.com/office/drawing/2014/chart" uri="{C3380CC4-5D6E-409C-BE32-E72D297353CC}">
              <c16:uniqueId val="{00000002-A07A-4157-9120-74BB7A0273F7}"/>
            </c:ext>
          </c:extLst>
        </c:ser>
        <c:dLbls>
          <c:showLegendKey val="0"/>
          <c:showVal val="0"/>
          <c:showCatName val="0"/>
          <c:showSerName val="0"/>
          <c:showPercent val="0"/>
          <c:showBubbleSize val="0"/>
        </c:dLbls>
        <c:gapWidth val="61"/>
        <c:overlap val="3"/>
        <c:axId val="290683200"/>
        <c:axId val="290677320"/>
      </c:barChart>
      <c:catAx>
        <c:axId val="290683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90677320"/>
        <c:crosses val="autoZero"/>
        <c:auto val="1"/>
        <c:lblAlgn val="ctr"/>
        <c:lblOffset val="100"/>
        <c:noMultiLvlLbl val="0"/>
      </c:catAx>
      <c:valAx>
        <c:axId val="29067732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906832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(13)'!$C$24</c:f>
              <c:strCache>
                <c:ptCount val="1"/>
                <c:pt idx="0">
                  <c:v>Meta final</c:v>
                </c:pt>
              </c:strCache>
            </c:strRef>
          </c:tx>
          <c:spPr>
            <a:solidFill>
              <a:schemeClr val="accent1"/>
            </a:solidFill>
            <a:ln>
              <a:noFill/>
            </a:ln>
            <a:effectLst/>
          </c:spPr>
          <c:invertIfNegative val="0"/>
          <c:val>
            <c:numRef>
              <c:f>'FICHA TÉCNICA (13)'!$C$25:$C$28</c:f>
              <c:numCache>
                <c:formatCode>0.00%</c:formatCode>
                <c:ptCount val="4"/>
                <c:pt idx="0">
                  <c:v>0.9</c:v>
                </c:pt>
              </c:numCache>
            </c:numRef>
          </c:val>
          <c:extLst xmlns:c16r2="http://schemas.microsoft.com/office/drawing/2015/06/chart">
            <c:ext xmlns:c16="http://schemas.microsoft.com/office/drawing/2014/chart" uri="{C3380CC4-5D6E-409C-BE32-E72D297353CC}">
              <c16:uniqueId val="{00000000-8DAA-4D63-A7A3-BFC070A13492}"/>
            </c:ext>
          </c:extLst>
        </c:ser>
        <c:ser>
          <c:idx val="1"/>
          <c:order val="1"/>
          <c:tx>
            <c:strRef>
              <c:f>'FICHA TÉCNICA (13)'!$D$24</c:f>
              <c:strCache>
                <c:ptCount val="1"/>
                <c:pt idx="0">
                  <c:v>Meta periodo</c:v>
                </c:pt>
              </c:strCache>
            </c:strRef>
          </c:tx>
          <c:spPr>
            <a:solidFill>
              <a:schemeClr val="accent2"/>
            </a:solidFill>
            <a:ln>
              <a:noFill/>
            </a:ln>
            <a:effectLst/>
          </c:spPr>
          <c:invertIfNegative val="0"/>
          <c:val>
            <c:numRef>
              <c:f>'FICHA TÉCNICA (13)'!$D$25:$D$28</c:f>
              <c:numCache>
                <c:formatCode>0.00%</c:formatCode>
                <c:ptCount val="4"/>
                <c:pt idx="0">
                  <c:v>0.9</c:v>
                </c:pt>
                <c:pt idx="1">
                  <c:v>0.9</c:v>
                </c:pt>
                <c:pt idx="2">
                  <c:v>0.9</c:v>
                </c:pt>
                <c:pt idx="3">
                  <c:v>0.9</c:v>
                </c:pt>
              </c:numCache>
            </c:numRef>
          </c:val>
          <c:extLst xmlns:c16r2="http://schemas.microsoft.com/office/drawing/2015/06/chart">
            <c:ext xmlns:c16="http://schemas.microsoft.com/office/drawing/2014/chart" uri="{C3380CC4-5D6E-409C-BE32-E72D297353CC}">
              <c16:uniqueId val="{00000001-8DAA-4D63-A7A3-BFC070A13492}"/>
            </c:ext>
          </c:extLst>
        </c:ser>
        <c:ser>
          <c:idx val="2"/>
          <c:order val="2"/>
          <c:tx>
            <c:strRef>
              <c:f>'FICHA TÉCNICA (13)'!$H$23</c:f>
              <c:strCache>
                <c:ptCount val="1"/>
                <c:pt idx="0">
                  <c:v>Resultados</c:v>
                </c:pt>
              </c:strCache>
            </c:strRef>
          </c:tx>
          <c:spPr>
            <a:solidFill>
              <a:schemeClr val="accent3"/>
            </a:solidFill>
            <a:ln>
              <a:noFill/>
            </a:ln>
            <a:effectLst/>
          </c:spPr>
          <c:invertIfNegative val="0"/>
          <c:val>
            <c:numRef>
              <c:f>'FICHA TÉCNICA (13)'!$H$25:$H$28</c:f>
              <c:numCache>
                <c:formatCode>0.00%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2-8DAA-4D63-A7A3-BFC070A13492}"/>
            </c:ext>
          </c:extLst>
        </c:ser>
        <c:dLbls>
          <c:showLegendKey val="0"/>
          <c:showVal val="0"/>
          <c:showCatName val="0"/>
          <c:showSerName val="0"/>
          <c:showPercent val="0"/>
          <c:showBubbleSize val="0"/>
        </c:dLbls>
        <c:gapWidth val="61"/>
        <c:overlap val="3"/>
        <c:axId val="290683592"/>
        <c:axId val="290676928"/>
      </c:barChart>
      <c:catAx>
        <c:axId val="2906835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90676928"/>
        <c:crosses val="autoZero"/>
        <c:auto val="1"/>
        <c:lblAlgn val="ctr"/>
        <c:lblOffset val="100"/>
        <c:noMultiLvlLbl val="0"/>
      </c:catAx>
      <c:valAx>
        <c:axId val="290676928"/>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906835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(14)'!$C$24</c:f>
              <c:strCache>
                <c:ptCount val="1"/>
                <c:pt idx="0">
                  <c:v>Meta final</c:v>
                </c:pt>
              </c:strCache>
            </c:strRef>
          </c:tx>
          <c:spPr>
            <a:solidFill>
              <a:schemeClr val="accent1"/>
            </a:solidFill>
            <a:ln>
              <a:noFill/>
            </a:ln>
            <a:effectLst/>
          </c:spPr>
          <c:invertIfNegative val="0"/>
          <c:val>
            <c:numRef>
              <c:f>'FICHA TÉCNICA (14)'!$C$25:$C$28</c:f>
              <c:numCache>
                <c:formatCode>0.00%</c:formatCode>
                <c:ptCount val="4"/>
                <c:pt idx="0">
                  <c:v>0.9</c:v>
                </c:pt>
              </c:numCache>
            </c:numRef>
          </c:val>
          <c:extLst xmlns:c16r2="http://schemas.microsoft.com/office/drawing/2015/06/chart">
            <c:ext xmlns:c16="http://schemas.microsoft.com/office/drawing/2014/chart" uri="{C3380CC4-5D6E-409C-BE32-E72D297353CC}">
              <c16:uniqueId val="{00000000-2085-41CA-893D-B2E5F85526C8}"/>
            </c:ext>
          </c:extLst>
        </c:ser>
        <c:ser>
          <c:idx val="1"/>
          <c:order val="1"/>
          <c:tx>
            <c:strRef>
              <c:f>'FICHA TÉCNICA (14)'!$D$24</c:f>
              <c:strCache>
                <c:ptCount val="1"/>
                <c:pt idx="0">
                  <c:v>Meta periodo</c:v>
                </c:pt>
              </c:strCache>
            </c:strRef>
          </c:tx>
          <c:spPr>
            <a:solidFill>
              <a:schemeClr val="accent2"/>
            </a:solidFill>
            <a:ln>
              <a:noFill/>
            </a:ln>
            <a:effectLst/>
          </c:spPr>
          <c:invertIfNegative val="0"/>
          <c:val>
            <c:numRef>
              <c:f>'FICHA TÉCNICA (14)'!$D$25:$D$28</c:f>
              <c:numCache>
                <c:formatCode>0.00%</c:formatCode>
                <c:ptCount val="4"/>
                <c:pt idx="0">
                  <c:v>0</c:v>
                </c:pt>
                <c:pt idx="1">
                  <c:v>0</c:v>
                </c:pt>
                <c:pt idx="2">
                  <c:v>0</c:v>
                </c:pt>
                <c:pt idx="3">
                  <c:v>0.9</c:v>
                </c:pt>
              </c:numCache>
            </c:numRef>
          </c:val>
          <c:extLst xmlns:c16r2="http://schemas.microsoft.com/office/drawing/2015/06/chart">
            <c:ext xmlns:c16="http://schemas.microsoft.com/office/drawing/2014/chart" uri="{C3380CC4-5D6E-409C-BE32-E72D297353CC}">
              <c16:uniqueId val="{00000001-2085-41CA-893D-B2E5F85526C8}"/>
            </c:ext>
          </c:extLst>
        </c:ser>
        <c:ser>
          <c:idx val="2"/>
          <c:order val="2"/>
          <c:tx>
            <c:strRef>
              <c:f>'FICHA TÉCNICA (14)'!$H$23</c:f>
              <c:strCache>
                <c:ptCount val="1"/>
                <c:pt idx="0">
                  <c:v>Resultados</c:v>
                </c:pt>
              </c:strCache>
            </c:strRef>
          </c:tx>
          <c:spPr>
            <a:solidFill>
              <a:schemeClr val="accent3"/>
            </a:solidFill>
            <a:ln>
              <a:noFill/>
            </a:ln>
            <a:effectLst/>
          </c:spPr>
          <c:invertIfNegative val="0"/>
          <c:val>
            <c:numRef>
              <c:f>'FICHA TÉCNICA (14)'!$H$25:$H$28</c:f>
              <c:numCache>
                <c:formatCode>0.00%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2-2085-41CA-893D-B2E5F85526C8}"/>
            </c:ext>
          </c:extLst>
        </c:ser>
        <c:dLbls>
          <c:showLegendKey val="0"/>
          <c:showVal val="0"/>
          <c:showCatName val="0"/>
          <c:showSerName val="0"/>
          <c:showPercent val="0"/>
          <c:showBubbleSize val="0"/>
        </c:dLbls>
        <c:gapWidth val="61"/>
        <c:overlap val="3"/>
        <c:axId val="290683984"/>
        <c:axId val="290676536"/>
      </c:barChart>
      <c:catAx>
        <c:axId val="290683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90676536"/>
        <c:crosses val="autoZero"/>
        <c:auto val="1"/>
        <c:lblAlgn val="ctr"/>
        <c:lblOffset val="100"/>
        <c:noMultiLvlLbl val="0"/>
      </c:catAx>
      <c:valAx>
        <c:axId val="29067653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906839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(15)'!$C$24</c:f>
              <c:strCache>
                <c:ptCount val="1"/>
                <c:pt idx="0">
                  <c:v>Meta final</c:v>
                </c:pt>
              </c:strCache>
            </c:strRef>
          </c:tx>
          <c:spPr>
            <a:solidFill>
              <a:schemeClr val="accent1"/>
            </a:solidFill>
            <a:ln>
              <a:noFill/>
            </a:ln>
            <a:effectLst/>
          </c:spPr>
          <c:invertIfNegative val="0"/>
          <c:val>
            <c:numRef>
              <c:f>'FICHA TÉCNICA (15)'!$C$25:$C$28</c:f>
              <c:numCache>
                <c:formatCode>0.00%</c:formatCode>
                <c:ptCount val="4"/>
                <c:pt idx="0">
                  <c:v>0.95</c:v>
                </c:pt>
              </c:numCache>
            </c:numRef>
          </c:val>
          <c:extLst xmlns:c16r2="http://schemas.microsoft.com/office/drawing/2015/06/chart">
            <c:ext xmlns:c16="http://schemas.microsoft.com/office/drawing/2014/chart" uri="{C3380CC4-5D6E-409C-BE32-E72D297353CC}">
              <c16:uniqueId val="{00000000-3620-4C78-8A72-374B341585A8}"/>
            </c:ext>
          </c:extLst>
        </c:ser>
        <c:ser>
          <c:idx val="1"/>
          <c:order val="1"/>
          <c:tx>
            <c:strRef>
              <c:f>'FICHA TÉCNICA (15)'!$D$24</c:f>
              <c:strCache>
                <c:ptCount val="1"/>
                <c:pt idx="0">
                  <c:v>Meta periodo</c:v>
                </c:pt>
              </c:strCache>
            </c:strRef>
          </c:tx>
          <c:spPr>
            <a:solidFill>
              <a:schemeClr val="accent2"/>
            </a:solidFill>
            <a:ln>
              <a:noFill/>
            </a:ln>
            <a:effectLst/>
          </c:spPr>
          <c:invertIfNegative val="0"/>
          <c:val>
            <c:numRef>
              <c:f>'FICHA TÉCNICA (15)'!$D$25:$D$28</c:f>
              <c:numCache>
                <c:formatCode>0.00%</c:formatCode>
                <c:ptCount val="4"/>
                <c:pt idx="0">
                  <c:v>0.95</c:v>
                </c:pt>
                <c:pt idx="1">
                  <c:v>0.95</c:v>
                </c:pt>
                <c:pt idx="2">
                  <c:v>0.95</c:v>
                </c:pt>
                <c:pt idx="3">
                  <c:v>0.95</c:v>
                </c:pt>
              </c:numCache>
            </c:numRef>
          </c:val>
          <c:extLst xmlns:c16r2="http://schemas.microsoft.com/office/drawing/2015/06/chart">
            <c:ext xmlns:c16="http://schemas.microsoft.com/office/drawing/2014/chart" uri="{C3380CC4-5D6E-409C-BE32-E72D297353CC}">
              <c16:uniqueId val="{00000001-3620-4C78-8A72-374B341585A8}"/>
            </c:ext>
          </c:extLst>
        </c:ser>
        <c:ser>
          <c:idx val="2"/>
          <c:order val="2"/>
          <c:tx>
            <c:strRef>
              <c:f>'FICHA TÉCNICA (15)'!$H$23</c:f>
              <c:strCache>
                <c:ptCount val="1"/>
                <c:pt idx="0">
                  <c:v>Resultados</c:v>
                </c:pt>
              </c:strCache>
            </c:strRef>
          </c:tx>
          <c:spPr>
            <a:solidFill>
              <a:schemeClr val="accent3"/>
            </a:solidFill>
            <a:ln>
              <a:noFill/>
            </a:ln>
            <a:effectLst/>
          </c:spPr>
          <c:invertIfNegative val="0"/>
          <c:val>
            <c:numRef>
              <c:f>'FICHA TÉCNICA (15)'!$H$25:$H$28</c:f>
              <c:numCache>
                <c:formatCode>0.00%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2-3620-4C78-8A72-374B341585A8}"/>
            </c:ext>
          </c:extLst>
        </c:ser>
        <c:dLbls>
          <c:showLegendKey val="0"/>
          <c:showVal val="0"/>
          <c:showCatName val="0"/>
          <c:showSerName val="0"/>
          <c:showPercent val="0"/>
          <c:showBubbleSize val="0"/>
        </c:dLbls>
        <c:gapWidth val="61"/>
        <c:overlap val="3"/>
        <c:axId val="290678104"/>
        <c:axId val="290678496"/>
      </c:barChart>
      <c:catAx>
        <c:axId val="290678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90678496"/>
        <c:crosses val="autoZero"/>
        <c:auto val="1"/>
        <c:lblAlgn val="ctr"/>
        <c:lblOffset val="100"/>
        <c:noMultiLvlLbl val="0"/>
      </c:catAx>
      <c:valAx>
        <c:axId val="29067849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906781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(16)'!$C$24</c:f>
              <c:strCache>
                <c:ptCount val="1"/>
                <c:pt idx="0">
                  <c:v>Meta final</c:v>
                </c:pt>
              </c:strCache>
            </c:strRef>
          </c:tx>
          <c:spPr>
            <a:solidFill>
              <a:schemeClr val="accent1"/>
            </a:solidFill>
            <a:ln>
              <a:noFill/>
            </a:ln>
            <a:effectLst/>
          </c:spPr>
          <c:invertIfNegative val="0"/>
          <c:val>
            <c:numRef>
              <c:f>'FICHA TÉCNICA (16)'!$C$25:$C$28</c:f>
              <c:numCache>
                <c:formatCode>0.00%</c:formatCode>
                <c:ptCount val="4"/>
                <c:pt idx="0">
                  <c:v>0.9</c:v>
                </c:pt>
              </c:numCache>
            </c:numRef>
          </c:val>
          <c:extLst xmlns:c16r2="http://schemas.microsoft.com/office/drawing/2015/06/chart">
            <c:ext xmlns:c16="http://schemas.microsoft.com/office/drawing/2014/chart" uri="{C3380CC4-5D6E-409C-BE32-E72D297353CC}">
              <c16:uniqueId val="{00000000-ACED-4A17-858D-264DC3917445}"/>
            </c:ext>
          </c:extLst>
        </c:ser>
        <c:ser>
          <c:idx val="1"/>
          <c:order val="1"/>
          <c:tx>
            <c:strRef>
              <c:f>'FICHA TÉCNICA (16)'!$D$24</c:f>
              <c:strCache>
                <c:ptCount val="1"/>
                <c:pt idx="0">
                  <c:v>Meta periodo</c:v>
                </c:pt>
              </c:strCache>
            </c:strRef>
          </c:tx>
          <c:spPr>
            <a:solidFill>
              <a:schemeClr val="accent2"/>
            </a:solidFill>
            <a:ln>
              <a:noFill/>
            </a:ln>
            <a:effectLst/>
          </c:spPr>
          <c:invertIfNegative val="0"/>
          <c:val>
            <c:numRef>
              <c:f>'FICHA TÉCNICA (16)'!$D$25:$D$28</c:f>
              <c:numCache>
                <c:formatCode>0.00%</c:formatCode>
                <c:ptCount val="4"/>
                <c:pt idx="0">
                  <c:v>0.9</c:v>
                </c:pt>
                <c:pt idx="1">
                  <c:v>0.9</c:v>
                </c:pt>
                <c:pt idx="2">
                  <c:v>0.9</c:v>
                </c:pt>
                <c:pt idx="3">
                  <c:v>0.9</c:v>
                </c:pt>
              </c:numCache>
            </c:numRef>
          </c:val>
          <c:extLst xmlns:c16r2="http://schemas.microsoft.com/office/drawing/2015/06/chart">
            <c:ext xmlns:c16="http://schemas.microsoft.com/office/drawing/2014/chart" uri="{C3380CC4-5D6E-409C-BE32-E72D297353CC}">
              <c16:uniqueId val="{00000001-ACED-4A17-858D-264DC3917445}"/>
            </c:ext>
          </c:extLst>
        </c:ser>
        <c:ser>
          <c:idx val="2"/>
          <c:order val="2"/>
          <c:tx>
            <c:strRef>
              <c:f>'FICHA TÉCNICA (16)'!$H$23</c:f>
              <c:strCache>
                <c:ptCount val="1"/>
                <c:pt idx="0">
                  <c:v>Resultados</c:v>
                </c:pt>
              </c:strCache>
            </c:strRef>
          </c:tx>
          <c:spPr>
            <a:solidFill>
              <a:schemeClr val="accent3"/>
            </a:solidFill>
            <a:ln>
              <a:noFill/>
            </a:ln>
            <a:effectLst/>
          </c:spPr>
          <c:invertIfNegative val="0"/>
          <c:val>
            <c:numRef>
              <c:f>'FICHA TÉCNICA (16)'!$H$25:$H$28</c:f>
              <c:numCache>
                <c:formatCode>0.00%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2-ACED-4A17-858D-264DC3917445}"/>
            </c:ext>
          </c:extLst>
        </c:ser>
        <c:dLbls>
          <c:showLegendKey val="0"/>
          <c:showVal val="0"/>
          <c:showCatName val="0"/>
          <c:showSerName val="0"/>
          <c:showPercent val="0"/>
          <c:showBubbleSize val="0"/>
        </c:dLbls>
        <c:gapWidth val="61"/>
        <c:overlap val="3"/>
        <c:axId val="121487336"/>
        <c:axId val="673351776"/>
      </c:barChart>
      <c:catAx>
        <c:axId val="121487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73351776"/>
        <c:crosses val="autoZero"/>
        <c:auto val="1"/>
        <c:lblAlgn val="ctr"/>
        <c:lblOffset val="100"/>
        <c:noMultiLvlLbl val="0"/>
      </c:catAx>
      <c:valAx>
        <c:axId val="673351776"/>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214873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(17)'!$C$24</c:f>
              <c:strCache>
                <c:ptCount val="1"/>
                <c:pt idx="0">
                  <c:v>Meta final</c:v>
                </c:pt>
              </c:strCache>
            </c:strRef>
          </c:tx>
          <c:spPr>
            <a:solidFill>
              <a:schemeClr val="accent1"/>
            </a:solidFill>
            <a:ln>
              <a:noFill/>
            </a:ln>
            <a:effectLst/>
          </c:spPr>
          <c:invertIfNegative val="0"/>
          <c:val>
            <c:numRef>
              <c:f>'FICHA TÉCNICA (17)'!$C$25:$C$28</c:f>
              <c:numCache>
                <c:formatCode>_(* #,##0_);_(* \(#,##0\);_(* "-"_);_(@_)</c:formatCode>
                <c:ptCount val="4"/>
                <c:pt idx="0" formatCode="0%">
                  <c:v>0.98</c:v>
                </c:pt>
              </c:numCache>
            </c:numRef>
          </c:val>
          <c:extLst xmlns:c16r2="http://schemas.microsoft.com/office/drawing/2015/06/chart">
            <c:ext xmlns:c16="http://schemas.microsoft.com/office/drawing/2014/chart" uri="{C3380CC4-5D6E-409C-BE32-E72D297353CC}">
              <c16:uniqueId val="{00000000-6687-4FAA-BB40-3D8E4ED511AE}"/>
            </c:ext>
          </c:extLst>
        </c:ser>
        <c:ser>
          <c:idx val="1"/>
          <c:order val="1"/>
          <c:tx>
            <c:strRef>
              <c:f>'FICHA TÉCNICA (17)'!$D$24</c:f>
              <c:strCache>
                <c:ptCount val="1"/>
                <c:pt idx="0">
                  <c:v>Meta periodo</c:v>
                </c:pt>
              </c:strCache>
            </c:strRef>
          </c:tx>
          <c:spPr>
            <a:solidFill>
              <a:schemeClr val="accent2"/>
            </a:solidFill>
            <a:ln>
              <a:noFill/>
            </a:ln>
            <a:effectLst/>
          </c:spPr>
          <c:invertIfNegative val="0"/>
          <c:val>
            <c:numRef>
              <c:f>'FICHA TÉCNICA (17)'!$D$25:$D$28</c:f>
              <c:numCache>
                <c:formatCode>0%</c:formatCode>
                <c:ptCount val="4"/>
                <c:pt idx="0">
                  <c:v>0.98</c:v>
                </c:pt>
                <c:pt idx="1">
                  <c:v>0.98</c:v>
                </c:pt>
                <c:pt idx="2">
                  <c:v>0.98</c:v>
                </c:pt>
                <c:pt idx="3">
                  <c:v>0.98</c:v>
                </c:pt>
              </c:numCache>
            </c:numRef>
          </c:val>
          <c:extLst xmlns:c16r2="http://schemas.microsoft.com/office/drawing/2015/06/chart">
            <c:ext xmlns:c16="http://schemas.microsoft.com/office/drawing/2014/chart" uri="{C3380CC4-5D6E-409C-BE32-E72D297353CC}">
              <c16:uniqueId val="{00000001-6687-4FAA-BB40-3D8E4ED511AE}"/>
            </c:ext>
          </c:extLst>
        </c:ser>
        <c:ser>
          <c:idx val="2"/>
          <c:order val="2"/>
          <c:tx>
            <c:strRef>
              <c:f>'FICHA TÉCNICA (17)'!$H$23</c:f>
              <c:strCache>
                <c:ptCount val="1"/>
                <c:pt idx="0">
                  <c:v>Resultados</c:v>
                </c:pt>
              </c:strCache>
            </c:strRef>
          </c:tx>
          <c:spPr>
            <a:solidFill>
              <a:schemeClr val="accent3"/>
            </a:solidFill>
            <a:ln>
              <a:noFill/>
            </a:ln>
            <a:effectLst/>
          </c:spPr>
          <c:invertIfNegative val="0"/>
          <c:val>
            <c:numRef>
              <c:f>'FICHA TÉCNICA (17)'!$H$25:$H$28</c:f>
              <c:numCache>
                <c:formatCode>_(* #,##0_);_(* \(#,##0\);_(* "-"_);_(@_)</c:formatCode>
                <c:ptCount val="4"/>
              </c:numCache>
            </c:numRef>
          </c:val>
          <c:extLst xmlns:c16r2="http://schemas.microsoft.com/office/drawing/2015/06/chart">
            <c:ext xmlns:c16="http://schemas.microsoft.com/office/drawing/2014/chart" uri="{C3380CC4-5D6E-409C-BE32-E72D297353CC}">
              <c16:uniqueId val="{00000002-6687-4FAA-BB40-3D8E4ED511AE}"/>
            </c:ext>
          </c:extLst>
        </c:ser>
        <c:dLbls>
          <c:showLegendKey val="0"/>
          <c:showVal val="0"/>
          <c:showCatName val="0"/>
          <c:showSerName val="0"/>
          <c:showPercent val="0"/>
          <c:showBubbleSize val="0"/>
        </c:dLbls>
        <c:gapWidth val="61"/>
        <c:overlap val="3"/>
        <c:axId val="673355696"/>
        <c:axId val="673352168"/>
      </c:barChart>
      <c:catAx>
        <c:axId val="673355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73352168"/>
        <c:crosses val="autoZero"/>
        <c:auto val="1"/>
        <c:lblAlgn val="ctr"/>
        <c:lblOffset val="100"/>
        <c:noMultiLvlLbl val="0"/>
      </c:catAx>
      <c:valAx>
        <c:axId val="6733521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73355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(18)'!$C$24</c:f>
              <c:strCache>
                <c:ptCount val="1"/>
                <c:pt idx="0">
                  <c:v>Meta final</c:v>
                </c:pt>
              </c:strCache>
            </c:strRef>
          </c:tx>
          <c:spPr>
            <a:solidFill>
              <a:schemeClr val="accent1"/>
            </a:solidFill>
            <a:ln>
              <a:noFill/>
            </a:ln>
            <a:effectLst/>
          </c:spPr>
          <c:invertIfNegative val="0"/>
          <c:val>
            <c:numRef>
              <c:f>'FICHA TÉCNICA (18)'!$C$25:$C$28</c:f>
              <c:numCache>
                <c:formatCode>_(* #,##0_);_(* \(#,##0\);_(* "-"_);_(@_)</c:formatCode>
                <c:ptCount val="4"/>
                <c:pt idx="0">
                  <c:v>2</c:v>
                </c:pt>
              </c:numCache>
            </c:numRef>
          </c:val>
          <c:extLst xmlns:c16r2="http://schemas.microsoft.com/office/drawing/2015/06/chart">
            <c:ext xmlns:c16="http://schemas.microsoft.com/office/drawing/2014/chart" uri="{C3380CC4-5D6E-409C-BE32-E72D297353CC}">
              <c16:uniqueId val="{00000000-8DF8-41CB-B46B-36C889E3E22F}"/>
            </c:ext>
          </c:extLst>
        </c:ser>
        <c:ser>
          <c:idx val="1"/>
          <c:order val="1"/>
          <c:tx>
            <c:strRef>
              <c:f>'FICHA TÉCNICA (18)'!$D$24</c:f>
              <c:strCache>
                <c:ptCount val="1"/>
                <c:pt idx="0">
                  <c:v>Meta periodo</c:v>
                </c:pt>
              </c:strCache>
            </c:strRef>
          </c:tx>
          <c:spPr>
            <a:solidFill>
              <a:schemeClr val="accent2"/>
            </a:solidFill>
            <a:ln>
              <a:noFill/>
            </a:ln>
            <a:effectLst/>
          </c:spPr>
          <c:invertIfNegative val="0"/>
          <c:val>
            <c:numRef>
              <c:f>'FICHA TÉCNICA (18)'!$D$25:$D$28</c:f>
              <c:numCache>
                <c:formatCode>_(* #,##0_);_(* \(#,##0\);_(* "-"_);_(@_)</c:formatCode>
                <c:ptCount val="4"/>
                <c:pt idx="1">
                  <c:v>2</c:v>
                </c:pt>
                <c:pt idx="3">
                  <c:v>2</c:v>
                </c:pt>
              </c:numCache>
            </c:numRef>
          </c:val>
          <c:extLst xmlns:c16r2="http://schemas.microsoft.com/office/drawing/2015/06/chart">
            <c:ext xmlns:c16="http://schemas.microsoft.com/office/drawing/2014/chart" uri="{C3380CC4-5D6E-409C-BE32-E72D297353CC}">
              <c16:uniqueId val="{00000001-8DF8-41CB-B46B-36C889E3E22F}"/>
            </c:ext>
          </c:extLst>
        </c:ser>
        <c:ser>
          <c:idx val="2"/>
          <c:order val="2"/>
          <c:tx>
            <c:strRef>
              <c:f>'FICHA TÉCNICA (18)'!$H$23</c:f>
              <c:strCache>
                <c:ptCount val="1"/>
                <c:pt idx="0">
                  <c:v>Resultados</c:v>
                </c:pt>
              </c:strCache>
            </c:strRef>
          </c:tx>
          <c:spPr>
            <a:solidFill>
              <a:schemeClr val="accent3"/>
            </a:solidFill>
            <a:ln>
              <a:noFill/>
            </a:ln>
            <a:effectLst/>
          </c:spPr>
          <c:invertIfNegative val="0"/>
          <c:val>
            <c:numRef>
              <c:f>'FICHA TÉCNICA (18)'!$H$25:$H$28</c:f>
              <c:numCache>
                <c:formatCode>_(* #,##0_);_(* \(#,##0\);_(* "-"_);_(@_)</c:formatCode>
                <c:ptCount val="4"/>
              </c:numCache>
            </c:numRef>
          </c:val>
          <c:extLst xmlns:c16r2="http://schemas.microsoft.com/office/drawing/2015/06/chart">
            <c:ext xmlns:c16="http://schemas.microsoft.com/office/drawing/2014/chart" uri="{C3380CC4-5D6E-409C-BE32-E72D297353CC}">
              <c16:uniqueId val="{00000002-8DF8-41CB-B46B-36C889E3E22F}"/>
            </c:ext>
          </c:extLst>
        </c:ser>
        <c:dLbls>
          <c:showLegendKey val="0"/>
          <c:showVal val="0"/>
          <c:showCatName val="0"/>
          <c:showSerName val="0"/>
          <c:showPercent val="0"/>
          <c:showBubbleSize val="0"/>
        </c:dLbls>
        <c:gapWidth val="61"/>
        <c:overlap val="3"/>
        <c:axId val="673352560"/>
        <c:axId val="673350600"/>
      </c:barChart>
      <c:catAx>
        <c:axId val="673352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73350600"/>
        <c:crosses val="autoZero"/>
        <c:auto val="1"/>
        <c:lblAlgn val="ctr"/>
        <c:lblOffset val="100"/>
        <c:noMultiLvlLbl val="0"/>
      </c:catAx>
      <c:valAx>
        <c:axId val="67335060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733525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(19)'!$C$24</c:f>
              <c:strCache>
                <c:ptCount val="1"/>
                <c:pt idx="0">
                  <c:v>Meta final</c:v>
                </c:pt>
              </c:strCache>
            </c:strRef>
          </c:tx>
          <c:spPr>
            <a:solidFill>
              <a:schemeClr val="accent1"/>
            </a:solidFill>
            <a:ln>
              <a:noFill/>
            </a:ln>
            <a:effectLst/>
          </c:spPr>
          <c:invertIfNegative val="0"/>
          <c:val>
            <c:numRef>
              <c:f>'FICHA TÉCNICA (19)'!$C$25:$C$28</c:f>
              <c:numCache>
                <c:formatCode>_(* #,##0_);_(* \(#,##0\);_(* "-"_);_(@_)</c:formatCode>
                <c:ptCount val="4"/>
                <c:pt idx="0">
                  <c:v>1</c:v>
                </c:pt>
              </c:numCache>
            </c:numRef>
          </c:val>
          <c:extLst xmlns:c16r2="http://schemas.microsoft.com/office/drawing/2015/06/chart">
            <c:ext xmlns:c16="http://schemas.microsoft.com/office/drawing/2014/chart" uri="{C3380CC4-5D6E-409C-BE32-E72D297353CC}">
              <c16:uniqueId val="{00000000-AEF5-4909-A674-D237F278D2FD}"/>
            </c:ext>
          </c:extLst>
        </c:ser>
        <c:ser>
          <c:idx val="1"/>
          <c:order val="1"/>
          <c:tx>
            <c:strRef>
              <c:f>'FICHA TÉCNICA (19)'!$D$24</c:f>
              <c:strCache>
                <c:ptCount val="1"/>
                <c:pt idx="0">
                  <c:v>Meta periodo</c:v>
                </c:pt>
              </c:strCache>
            </c:strRef>
          </c:tx>
          <c:spPr>
            <a:solidFill>
              <a:schemeClr val="accent2"/>
            </a:solidFill>
            <a:ln>
              <a:noFill/>
            </a:ln>
            <a:effectLst/>
          </c:spPr>
          <c:invertIfNegative val="0"/>
          <c:val>
            <c:numRef>
              <c:f>'FICHA TÉCNICA (19)'!$D$25:$D$28</c:f>
              <c:numCache>
                <c:formatCode>_(* #,##0_);_(* \(#,##0\);_(* "-"_);_(@_)</c:formatCode>
                <c:ptCount val="4"/>
                <c:pt idx="0">
                  <c:v>1</c:v>
                </c:pt>
                <c:pt idx="1">
                  <c:v>1</c:v>
                </c:pt>
                <c:pt idx="2">
                  <c:v>1</c:v>
                </c:pt>
                <c:pt idx="3">
                  <c:v>1</c:v>
                </c:pt>
              </c:numCache>
            </c:numRef>
          </c:val>
          <c:extLst xmlns:c16r2="http://schemas.microsoft.com/office/drawing/2015/06/chart">
            <c:ext xmlns:c16="http://schemas.microsoft.com/office/drawing/2014/chart" uri="{C3380CC4-5D6E-409C-BE32-E72D297353CC}">
              <c16:uniqueId val="{00000001-AEF5-4909-A674-D237F278D2FD}"/>
            </c:ext>
          </c:extLst>
        </c:ser>
        <c:ser>
          <c:idx val="2"/>
          <c:order val="2"/>
          <c:tx>
            <c:strRef>
              <c:f>'FICHA TÉCNICA (19)'!$H$23</c:f>
              <c:strCache>
                <c:ptCount val="1"/>
                <c:pt idx="0">
                  <c:v>Resultados</c:v>
                </c:pt>
              </c:strCache>
            </c:strRef>
          </c:tx>
          <c:spPr>
            <a:solidFill>
              <a:schemeClr val="accent3"/>
            </a:solidFill>
            <a:ln>
              <a:noFill/>
            </a:ln>
            <a:effectLst/>
          </c:spPr>
          <c:invertIfNegative val="0"/>
          <c:val>
            <c:numRef>
              <c:f>'FICHA TÉCNICA (19)'!$H$25:$H$28</c:f>
              <c:numCache>
                <c:formatCode>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2-AEF5-4909-A674-D237F278D2FD}"/>
            </c:ext>
          </c:extLst>
        </c:ser>
        <c:dLbls>
          <c:showLegendKey val="0"/>
          <c:showVal val="0"/>
          <c:showCatName val="0"/>
          <c:showSerName val="0"/>
          <c:showPercent val="0"/>
          <c:showBubbleSize val="0"/>
        </c:dLbls>
        <c:gapWidth val="61"/>
        <c:overlap val="3"/>
        <c:axId val="673351384"/>
        <c:axId val="673353344"/>
      </c:barChart>
      <c:catAx>
        <c:axId val="673351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73353344"/>
        <c:crosses val="autoZero"/>
        <c:auto val="1"/>
        <c:lblAlgn val="ctr"/>
        <c:lblOffset val="100"/>
        <c:noMultiLvlLbl val="0"/>
      </c:catAx>
      <c:valAx>
        <c:axId val="67335334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733513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(2)'!$C$24</c:f>
              <c:strCache>
                <c:ptCount val="1"/>
                <c:pt idx="0">
                  <c:v>Meta final</c:v>
                </c:pt>
              </c:strCache>
            </c:strRef>
          </c:tx>
          <c:spPr>
            <a:solidFill>
              <a:schemeClr val="accent1"/>
            </a:solidFill>
            <a:ln>
              <a:noFill/>
            </a:ln>
            <a:effectLst/>
          </c:spPr>
          <c:invertIfNegative val="0"/>
          <c:val>
            <c:numRef>
              <c:f>'FICHA TÉCNICA (2)'!$C$25:$C$28</c:f>
              <c:numCache>
                <c:formatCode>_(* #,##0_);_(* \(#,##0\);_(* "-"_);_(@_)</c:formatCode>
                <c:ptCount val="4"/>
                <c:pt idx="0">
                  <c:v>80</c:v>
                </c:pt>
              </c:numCache>
            </c:numRef>
          </c:val>
          <c:extLst xmlns:c16r2="http://schemas.microsoft.com/office/drawing/2015/06/chart">
            <c:ext xmlns:c16="http://schemas.microsoft.com/office/drawing/2014/chart" uri="{C3380CC4-5D6E-409C-BE32-E72D297353CC}">
              <c16:uniqueId val="{00000000-6B6C-4127-9184-834B7DA03357}"/>
            </c:ext>
          </c:extLst>
        </c:ser>
        <c:ser>
          <c:idx val="1"/>
          <c:order val="1"/>
          <c:tx>
            <c:strRef>
              <c:f>'FICHA TÉCNICA (2)'!$D$24</c:f>
              <c:strCache>
                <c:ptCount val="1"/>
                <c:pt idx="0">
                  <c:v>Meta periodo</c:v>
                </c:pt>
              </c:strCache>
            </c:strRef>
          </c:tx>
          <c:spPr>
            <a:solidFill>
              <a:schemeClr val="accent2"/>
            </a:solidFill>
            <a:ln>
              <a:noFill/>
            </a:ln>
            <a:effectLst/>
          </c:spPr>
          <c:invertIfNegative val="0"/>
          <c:val>
            <c:numRef>
              <c:f>'FICHA TÉCNICA (2)'!$D$25:$D$28</c:f>
              <c:numCache>
                <c:formatCode>_(* #,##0_);_(* \(#,##0\);_(* "-"_);_(@_)</c:formatCode>
                <c:ptCount val="4"/>
                <c:pt idx="0">
                  <c:v>70</c:v>
                </c:pt>
                <c:pt idx="1">
                  <c:v>73</c:v>
                </c:pt>
                <c:pt idx="2">
                  <c:v>77</c:v>
                </c:pt>
                <c:pt idx="3">
                  <c:v>80</c:v>
                </c:pt>
              </c:numCache>
            </c:numRef>
          </c:val>
          <c:extLst xmlns:c16r2="http://schemas.microsoft.com/office/drawing/2015/06/chart">
            <c:ext xmlns:c16="http://schemas.microsoft.com/office/drawing/2014/chart" uri="{C3380CC4-5D6E-409C-BE32-E72D297353CC}">
              <c16:uniqueId val="{00000001-6B6C-4127-9184-834B7DA03357}"/>
            </c:ext>
          </c:extLst>
        </c:ser>
        <c:ser>
          <c:idx val="2"/>
          <c:order val="2"/>
          <c:tx>
            <c:strRef>
              <c:f>'FICHA TÉCNICA (2)'!$H$23</c:f>
              <c:strCache>
                <c:ptCount val="1"/>
                <c:pt idx="0">
                  <c:v>Resultados</c:v>
                </c:pt>
              </c:strCache>
            </c:strRef>
          </c:tx>
          <c:spPr>
            <a:solidFill>
              <a:schemeClr val="accent3"/>
            </a:solidFill>
            <a:ln>
              <a:noFill/>
            </a:ln>
            <a:effectLst/>
          </c:spPr>
          <c:invertIfNegative val="0"/>
          <c:val>
            <c:numRef>
              <c:f>'FICHA TÉCNICA (2)'!$H$25:$H$28</c:f>
              <c:numCache>
                <c:formatCode>0%</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2-6B6C-4127-9184-834B7DA03357}"/>
            </c:ext>
          </c:extLst>
        </c:ser>
        <c:dLbls>
          <c:showLegendKey val="0"/>
          <c:showVal val="0"/>
          <c:showCatName val="0"/>
          <c:showSerName val="0"/>
          <c:showPercent val="0"/>
          <c:showBubbleSize val="0"/>
        </c:dLbls>
        <c:gapWidth val="61"/>
        <c:overlap val="3"/>
        <c:axId val="521767544"/>
        <c:axId val="521773424"/>
      </c:barChart>
      <c:catAx>
        <c:axId val="521767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1773424"/>
        <c:crosses val="autoZero"/>
        <c:auto val="1"/>
        <c:lblAlgn val="ctr"/>
        <c:lblOffset val="100"/>
        <c:noMultiLvlLbl val="0"/>
      </c:catAx>
      <c:valAx>
        <c:axId val="52177342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17675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(20)'!$C$24</c:f>
              <c:strCache>
                <c:ptCount val="1"/>
                <c:pt idx="0">
                  <c:v>Meta final</c:v>
                </c:pt>
              </c:strCache>
            </c:strRef>
          </c:tx>
          <c:spPr>
            <a:solidFill>
              <a:schemeClr val="accent1"/>
            </a:solidFill>
            <a:ln>
              <a:noFill/>
            </a:ln>
            <a:effectLst/>
          </c:spPr>
          <c:invertIfNegative val="0"/>
          <c:val>
            <c:numRef>
              <c:f>'FICHA TÉCNICA (20)'!$C$25:$C$28</c:f>
              <c:numCache>
                <c:formatCode>_(* #,##0_);_(* \(#,##0\);_(* "-"_);_(@_)</c:formatCode>
                <c:ptCount val="4"/>
                <c:pt idx="0" formatCode="0%">
                  <c:v>0.98</c:v>
                </c:pt>
              </c:numCache>
            </c:numRef>
          </c:val>
          <c:extLst xmlns:c16r2="http://schemas.microsoft.com/office/drawing/2015/06/chart">
            <c:ext xmlns:c16="http://schemas.microsoft.com/office/drawing/2014/chart" uri="{C3380CC4-5D6E-409C-BE32-E72D297353CC}">
              <c16:uniqueId val="{00000000-63B6-45B8-AEFE-DCEF162AD4C0}"/>
            </c:ext>
          </c:extLst>
        </c:ser>
        <c:ser>
          <c:idx val="1"/>
          <c:order val="1"/>
          <c:tx>
            <c:strRef>
              <c:f>'FICHA TÉCNICA (20)'!$D$24</c:f>
              <c:strCache>
                <c:ptCount val="1"/>
                <c:pt idx="0">
                  <c:v>Meta periodo</c:v>
                </c:pt>
              </c:strCache>
            </c:strRef>
          </c:tx>
          <c:spPr>
            <a:solidFill>
              <a:schemeClr val="accent2"/>
            </a:solidFill>
            <a:ln>
              <a:noFill/>
            </a:ln>
            <a:effectLst/>
          </c:spPr>
          <c:invertIfNegative val="0"/>
          <c:val>
            <c:numRef>
              <c:f>'FICHA TÉCNICA (20)'!$D$25:$D$28</c:f>
              <c:numCache>
                <c:formatCode>0%</c:formatCode>
                <c:ptCount val="4"/>
                <c:pt idx="0">
                  <c:v>0.98</c:v>
                </c:pt>
                <c:pt idx="1">
                  <c:v>0.98</c:v>
                </c:pt>
                <c:pt idx="2">
                  <c:v>0.98</c:v>
                </c:pt>
                <c:pt idx="3">
                  <c:v>0.98</c:v>
                </c:pt>
              </c:numCache>
            </c:numRef>
          </c:val>
          <c:extLst xmlns:c16r2="http://schemas.microsoft.com/office/drawing/2015/06/chart">
            <c:ext xmlns:c16="http://schemas.microsoft.com/office/drawing/2014/chart" uri="{C3380CC4-5D6E-409C-BE32-E72D297353CC}">
              <c16:uniqueId val="{00000001-63B6-45B8-AEFE-DCEF162AD4C0}"/>
            </c:ext>
          </c:extLst>
        </c:ser>
        <c:ser>
          <c:idx val="2"/>
          <c:order val="2"/>
          <c:tx>
            <c:strRef>
              <c:f>'FICHA TÉCNICA (20)'!$H$23</c:f>
              <c:strCache>
                <c:ptCount val="1"/>
                <c:pt idx="0">
                  <c:v>Resultados</c:v>
                </c:pt>
              </c:strCache>
            </c:strRef>
          </c:tx>
          <c:spPr>
            <a:solidFill>
              <a:schemeClr val="accent3"/>
            </a:solidFill>
            <a:ln>
              <a:noFill/>
            </a:ln>
            <a:effectLst/>
          </c:spPr>
          <c:invertIfNegative val="0"/>
          <c:val>
            <c:numRef>
              <c:f>'FICHA TÉCNICA (20)'!$H$25:$H$28</c:f>
              <c:numCache>
                <c:formatCode>_(* #,##0_);_(* \(#,##0\);_(* "-"_);_(@_)</c:formatCode>
                <c:ptCount val="4"/>
              </c:numCache>
            </c:numRef>
          </c:val>
          <c:extLst xmlns:c16r2="http://schemas.microsoft.com/office/drawing/2015/06/chart">
            <c:ext xmlns:c16="http://schemas.microsoft.com/office/drawing/2014/chart" uri="{C3380CC4-5D6E-409C-BE32-E72D297353CC}">
              <c16:uniqueId val="{00000002-63B6-45B8-AEFE-DCEF162AD4C0}"/>
            </c:ext>
          </c:extLst>
        </c:ser>
        <c:dLbls>
          <c:showLegendKey val="0"/>
          <c:showVal val="0"/>
          <c:showCatName val="0"/>
          <c:showSerName val="0"/>
          <c:showPercent val="0"/>
          <c:showBubbleSize val="0"/>
        </c:dLbls>
        <c:gapWidth val="61"/>
        <c:overlap val="3"/>
        <c:axId val="673353736"/>
        <c:axId val="673354128"/>
      </c:barChart>
      <c:catAx>
        <c:axId val="673353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73354128"/>
        <c:crosses val="autoZero"/>
        <c:auto val="1"/>
        <c:lblAlgn val="ctr"/>
        <c:lblOffset val="100"/>
        <c:noMultiLvlLbl val="0"/>
      </c:catAx>
      <c:valAx>
        <c:axId val="6733541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73353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PQRSD!$C$24</c:f>
              <c:strCache>
                <c:ptCount val="1"/>
                <c:pt idx="0">
                  <c:v>Meta final</c:v>
                </c:pt>
              </c:strCache>
            </c:strRef>
          </c:tx>
          <c:spPr>
            <a:solidFill>
              <a:schemeClr val="accent1"/>
            </a:solidFill>
            <a:ln>
              <a:noFill/>
            </a:ln>
            <a:effectLst/>
          </c:spPr>
          <c:invertIfNegative val="0"/>
          <c:val>
            <c:numRef>
              <c:f>PQRSD!$C$25:$C$28</c:f>
              <c:numCache>
                <c:formatCode>_(* #,##0_);_(* \(#,##0\);_(* "-"_);_(@_)</c:formatCode>
                <c:ptCount val="4"/>
                <c:pt idx="0">
                  <c:v>70</c:v>
                </c:pt>
              </c:numCache>
            </c:numRef>
          </c:val>
          <c:extLst xmlns:c16r2="http://schemas.microsoft.com/office/drawing/2015/06/chart">
            <c:ext xmlns:c16="http://schemas.microsoft.com/office/drawing/2014/chart" uri="{C3380CC4-5D6E-409C-BE32-E72D297353CC}">
              <c16:uniqueId val="{00000000-945E-4176-920F-511AA08D39E9}"/>
            </c:ext>
          </c:extLst>
        </c:ser>
        <c:ser>
          <c:idx val="1"/>
          <c:order val="1"/>
          <c:tx>
            <c:strRef>
              <c:f>PQRSD!$D$24</c:f>
              <c:strCache>
                <c:ptCount val="1"/>
                <c:pt idx="0">
                  <c:v>Meta periodo</c:v>
                </c:pt>
              </c:strCache>
            </c:strRef>
          </c:tx>
          <c:spPr>
            <a:solidFill>
              <a:schemeClr val="accent2"/>
            </a:solidFill>
            <a:ln>
              <a:noFill/>
            </a:ln>
            <a:effectLst/>
          </c:spPr>
          <c:invertIfNegative val="0"/>
          <c:val>
            <c:numRef>
              <c:f>PQRSD!$D$25:$D$28</c:f>
              <c:numCache>
                <c:formatCode>_(* #,##0_);_(* \(#,##0\);_(* "-"_);_(@_)</c:formatCode>
                <c:ptCount val="4"/>
                <c:pt idx="0">
                  <c:v>70</c:v>
                </c:pt>
                <c:pt idx="1">
                  <c:v>70</c:v>
                </c:pt>
                <c:pt idx="2">
                  <c:v>70</c:v>
                </c:pt>
                <c:pt idx="3">
                  <c:v>70</c:v>
                </c:pt>
              </c:numCache>
            </c:numRef>
          </c:val>
          <c:extLst xmlns:c16r2="http://schemas.microsoft.com/office/drawing/2015/06/chart">
            <c:ext xmlns:c16="http://schemas.microsoft.com/office/drawing/2014/chart" uri="{C3380CC4-5D6E-409C-BE32-E72D297353CC}">
              <c16:uniqueId val="{00000001-945E-4176-920F-511AA08D39E9}"/>
            </c:ext>
          </c:extLst>
        </c:ser>
        <c:ser>
          <c:idx val="2"/>
          <c:order val="2"/>
          <c:tx>
            <c:strRef>
              <c:f>PQRSD!$H$23</c:f>
              <c:strCache>
                <c:ptCount val="1"/>
                <c:pt idx="0">
                  <c:v>Resultados</c:v>
                </c:pt>
              </c:strCache>
            </c:strRef>
          </c:tx>
          <c:spPr>
            <a:solidFill>
              <a:schemeClr val="accent3"/>
            </a:solidFill>
            <a:ln>
              <a:noFill/>
            </a:ln>
            <a:effectLst/>
          </c:spPr>
          <c:invertIfNegative val="0"/>
          <c:val>
            <c:numRef>
              <c:f>PQRSD!$H$25:$H$28</c:f>
              <c:numCache>
                <c:formatCode>_(* #,##0_);_(* \(#,##0\);_(* "-"_);_(@_)</c:formatCode>
                <c:ptCount val="4"/>
              </c:numCache>
            </c:numRef>
          </c:val>
          <c:extLst xmlns:c16r2="http://schemas.microsoft.com/office/drawing/2015/06/chart">
            <c:ext xmlns:c16="http://schemas.microsoft.com/office/drawing/2014/chart" uri="{C3380CC4-5D6E-409C-BE32-E72D297353CC}">
              <c16:uniqueId val="{00000002-945E-4176-920F-511AA08D39E9}"/>
            </c:ext>
          </c:extLst>
        </c:ser>
        <c:dLbls>
          <c:showLegendKey val="0"/>
          <c:showVal val="0"/>
          <c:showCatName val="0"/>
          <c:showSerName val="0"/>
          <c:showPercent val="0"/>
          <c:showBubbleSize val="0"/>
        </c:dLbls>
        <c:gapWidth val="61"/>
        <c:overlap val="3"/>
        <c:axId val="673348640"/>
        <c:axId val="673355304"/>
      </c:barChart>
      <c:catAx>
        <c:axId val="673348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73355304"/>
        <c:crosses val="autoZero"/>
        <c:auto val="1"/>
        <c:lblAlgn val="ctr"/>
        <c:lblOffset val="100"/>
        <c:noMultiLvlLbl val="0"/>
      </c:catAx>
      <c:valAx>
        <c:axId val="67335530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733486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SATISFACCIÓN!$C$24</c:f>
              <c:strCache>
                <c:ptCount val="1"/>
                <c:pt idx="0">
                  <c:v>Meta final</c:v>
                </c:pt>
              </c:strCache>
            </c:strRef>
          </c:tx>
          <c:spPr>
            <a:solidFill>
              <a:schemeClr val="accent1"/>
            </a:solidFill>
            <a:ln>
              <a:noFill/>
            </a:ln>
            <a:effectLst/>
          </c:spPr>
          <c:invertIfNegative val="0"/>
          <c:val>
            <c:numRef>
              <c:f>SATISFACCIÓN!$C$25:$C$28</c:f>
              <c:numCache>
                <c:formatCode>_(* #,##0_);_(* \(#,##0\);_(* "-"_);_(@_)</c:formatCode>
                <c:ptCount val="4"/>
                <c:pt idx="0" formatCode="0%">
                  <c:v>0.93</c:v>
                </c:pt>
              </c:numCache>
            </c:numRef>
          </c:val>
          <c:extLst xmlns:c16r2="http://schemas.microsoft.com/office/drawing/2015/06/chart">
            <c:ext xmlns:c16="http://schemas.microsoft.com/office/drawing/2014/chart" uri="{C3380CC4-5D6E-409C-BE32-E72D297353CC}">
              <c16:uniqueId val="{00000000-497C-46DA-BA73-6D53CC7F932A}"/>
            </c:ext>
          </c:extLst>
        </c:ser>
        <c:ser>
          <c:idx val="1"/>
          <c:order val="1"/>
          <c:tx>
            <c:strRef>
              <c:f>SATISFACCIÓN!$D$24</c:f>
              <c:strCache>
                <c:ptCount val="1"/>
                <c:pt idx="0">
                  <c:v>Meta periodo</c:v>
                </c:pt>
              </c:strCache>
            </c:strRef>
          </c:tx>
          <c:spPr>
            <a:solidFill>
              <a:schemeClr val="accent2"/>
            </a:solidFill>
            <a:ln>
              <a:noFill/>
            </a:ln>
            <a:effectLst/>
          </c:spPr>
          <c:invertIfNegative val="0"/>
          <c:val>
            <c:numRef>
              <c:f>SATISFACCIÓN!$D$25:$D$28</c:f>
              <c:numCache>
                <c:formatCode>_(* #,##0_);_(* \(#,##0\);_(* "-"_);_(@_)</c:formatCode>
                <c:ptCount val="4"/>
                <c:pt idx="1">
                  <c:v>93</c:v>
                </c:pt>
                <c:pt idx="3">
                  <c:v>93</c:v>
                </c:pt>
              </c:numCache>
            </c:numRef>
          </c:val>
          <c:extLst xmlns:c16r2="http://schemas.microsoft.com/office/drawing/2015/06/chart">
            <c:ext xmlns:c16="http://schemas.microsoft.com/office/drawing/2014/chart" uri="{C3380CC4-5D6E-409C-BE32-E72D297353CC}">
              <c16:uniqueId val="{00000001-497C-46DA-BA73-6D53CC7F932A}"/>
            </c:ext>
          </c:extLst>
        </c:ser>
        <c:ser>
          <c:idx val="2"/>
          <c:order val="2"/>
          <c:tx>
            <c:strRef>
              <c:f>SATISFACCIÓN!$H$23</c:f>
              <c:strCache>
                <c:ptCount val="1"/>
                <c:pt idx="0">
                  <c:v>Resultados</c:v>
                </c:pt>
              </c:strCache>
            </c:strRef>
          </c:tx>
          <c:spPr>
            <a:solidFill>
              <a:schemeClr val="accent3"/>
            </a:solidFill>
            <a:ln>
              <a:noFill/>
            </a:ln>
            <a:effectLst/>
          </c:spPr>
          <c:invertIfNegative val="0"/>
          <c:val>
            <c:numRef>
              <c:f>SATISFACCIÓN!$H$25:$H$28</c:f>
              <c:numCache>
                <c:formatCode>_(* #,##0_);_(* \(#,##0\);_(* "-"_);_(@_)</c:formatCode>
                <c:ptCount val="4"/>
              </c:numCache>
            </c:numRef>
          </c:val>
          <c:extLst xmlns:c16r2="http://schemas.microsoft.com/office/drawing/2015/06/chart">
            <c:ext xmlns:c16="http://schemas.microsoft.com/office/drawing/2014/chart" uri="{C3380CC4-5D6E-409C-BE32-E72D297353CC}">
              <c16:uniqueId val="{00000002-497C-46DA-BA73-6D53CC7F932A}"/>
            </c:ext>
          </c:extLst>
        </c:ser>
        <c:dLbls>
          <c:showLegendKey val="0"/>
          <c:showVal val="0"/>
          <c:showCatName val="0"/>
          <c:showSerName val="0"/>
          <c:showPercent val="0"/>
          <c:showBubbleSize val="0"/>
        </c:dLbls>
        <c:gapWidth val="61"/>
        <c:overlap val="3"/>
        <c:axId val="673349032"/>
        <c:axId val="673349424"/>
      </c:barChart>
      <c:catAx>
        <c:axId val="673349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73349424"/>
        <c:crosses val="autoZero"/>
        <c:auto val="1"/>
        <c:lblAlgn val="ctr"/>
        <c:lblOffset val="100"/>
        <c:noMultiLvlLbl val="0"/>
      </c:catAx>
      <c:valAx>
        <c:axId val="6733494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6733490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CORRESPONDENCIA!$C$24</c:f>
              <c:strCache>
                <c:ptCount val="1"/>
                <c:pt idx="0">
                  <c:v>Meta final</c:v>
                </c:pt>
              </c:strCache>
            </c:strRef>
          </c:tx>
          <c:spPr>
            <a:solidFill>
              <a:schemeClr val="accent1"/>
            </a:solidFill>
            <a:ln>
              <a:noFill/>
            </a:ln>
            <a:effectLst/>
          </c:spPr>
          <c:invertIfNegative val="0"/>
          <c:val>
            <c:numRef>
              <c:f>CORRESPONDENCIA!$C$25:$C$28</c:f>
              <c:numCache>
                <c:formatCode>_(* #,##0_);_(* \(#,##0\);_(* "-"_);_(@_)</c:formatCode>
                <c:ptCount val="4"/>
                <c:pt idx="0">
                  <c:v>70</c:v>
                </c:pt>
              </c:numCache>
            </c:numRef>
          </c:val>
          <c:extLst xmlns:c16r2="http://schemas.microsoft.com/office/drawing/2015/06/chart">
            <c:ext xmlns:c16="http://schemas.microsoft.com/office/drawing/2014/chart" uri="{C3380CC4-5D6E-409C-BE32-E72D297353CC}">
              <c16:uniqueId val="{00000000-86FD-4B29-807E-A6FAF16D93C2}"/>
            </c:ext>
          </c:extLst>
        </c:ser>
        <c:ser>
          <c:idx val="1"/>
          <c:order val="1"/>
          <c:tx>
            <c:strRef>
              <c:f>CORRESPONDENCIA!$D$24</c:f>
              <c:strCache>
                <c:ptCount val="1"/>
                <c:pt idx="0">
                  <c:v>Meta periodo</c:v>
                </c:pt>
              </c:strCache>
            </c:strRef>
          </c:tx>
          <c:spPr>
            <a:solidFill>
              <a:schemeClr val="accent2"/>
            </a:solidFill>
            <a:ln>
              <a:noFill/>
            </a:ln>
            <a:effectLst/>
          </c:spPr>
          <c:invertIfNegative val="0"/>
          <c:val>
            <c:numRef>
              <c:f>CORRESPONDENCIA!$D$25:$D$28</c:f>
              <c:numCache>
                <c:formatCode>_(* #,##0_);_(* \(#,##0\);_(* "-"_);_(@_)</c:formatCode>
                <c:ptCount val="4"/>
                <c:pt idx="1">
                  <c:v>70</c:v>
                </c:pt>
                <c:pt idx="3">
                  <c:v>70</c:v>
                </c:pt>
              </c:numCache>
            </c:numRef>
          </c:val>
          <c:extLst xmlns:c16r2="http://schemas.microsoft.com/office/drawing/2015/06/chart">
            <c:ext xmlns:c16="http://schemas.microsoft.com/office/drawing/2014/chart" uri="{C3380CC4-5D6E-409C-BE32-E72D297353CC}">
              <c16:uniqueId val="{00000001-86FD-4B29-807E-A6FAF16D93C2}"/>
            </c:ext>
          </c:extLst>
        </c:ser>
        <c:ser>
          <c:idx val="2"/>
          <c:order val="2"/>
          <c:tx>
            <c:strRef>
              <c:f>CORRESPONDENCIA!$H$23</c:f>
              <c:strCache>
                <c:ptCount val="1"/>
                <c:pt idx="0">
                  <c:v>Resultados</c:v>
                </c:pt>
              </c:strCache>
            </c:strRef>
          </c:tx>
          <c:spPr>
            <a:solidFill>
              <a:schemeClr val="accent3"/>
            </a:solidFill>
            <a:ln>
              <a:noFill/>
            </a:ln>
            <a:effectLst/>
          </c:spPr>
          <c:invertIfNegative val="0"/>
          <c:val>
            <c:numRef>
              <c:f>CORRESPONDENCIA!$H$25:$H$28</c:f>
              <c:numCache>
                <c:formatCode>_(* #,##0_);_(* \(#,##0\);_(* "-"_);_(@_)</c:formatCode>
                <c:ptCount val="4"/>
              </c:numCache>
            </c:numRef>
          </c:val>
          <c:extLst xmlns:c16r2="http://schemas.microsoft.com/office/drawing/2015/06/chart">
            <c:ext xmlns:c16="http://schemas.microsoft.com/office/drawing/2014/chart" uri="{C3380CC4-5D6E-409C-BE32-E72D297353CC}">
              <c16:uniqueId val="{00000002-86FD-4B29-807E-A6FAF16D93C2}"/>
            </c:ext>
          </c:extLst>
        </c:ser>
        <c:dLbls>
          <c:showLegendKey val="0"/>
          <c:showVal val="0"/>
          <c:showCatName val="0"/>
          <c:showSerName val="0"/>
          <c:showPercent val="0"/>
          <c:showBubbleSize val="0"/>
        </c:dLbls>
        <c:gapWidth val="61"/>
        <c:overlap val="3"/>
        <c:axId val="505894504"/>
        <c:axId val="551867408"/>
      </c:barChart>
      <c:catAx>
        <c:axId val="505894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51867408"/>
        <c:crosses val="autoZero"/>
        <c:auto val="1"/>
        <c:lblAlgn val="ctr"/>
        <c:lblOffset val="100"/>
        <c:noMultiLvlLbl val="0"/>
      </c:catAx>
      <c:valAx>
        <c:axId val="551867408"/>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058945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(21)'!$C$24</c:f>
              <c:strCache>
                <c:ptCount val="1"/>
                <c:pt idx="0">
                  <c:v>Meta final</c:v>
                </c:pt>
              </c:strCache>
            </c:strRef>
          </c:tx>
          <c:spPr>
            <a:solidFill>
              <a:schemeClr val="accent1"/>
            </a:solidFill>
            <a:ln>
              <a:noFill/>
            </a:ln>
            <a:effectLst/>
          </c:spPr>
          <c:invertIfNegative val="0"/>
          <c:val>
            <c:numRef>
              <c:f>'FICHA TÉCNICA (21)'!$C$25:$C$28</c:f>
              <c:numCache>
                <c:formatCode>_(* #,##0_);_(* \(#,##0\);_(* "-"_);_(@_)</c:formatCode>
                <c:ptCount val="4"/>
                <c:pt idx="0" formatCode="0%">
                  <c:v>0.98</c:v>
                </c:pt>
              </c:numCache>
            </c:numRef>
          </c:val>
          <c:extLst xmlns:c16r2="http://schemas.microsoft.com/office/drawing/2015/06/chart">
            <c:ext xmlns:c16="http://schemas.microsoft.com/office/drawing/2014/chart" uri="{C3380CC4-5D6E-409C-BE32-E72D297353CC}">
              <c16:uniqueId val="{00000000-A7DD-4473-AA70-4123CBA43162}"/>
            </c:ext>
          </c:extLst>
        </c:ser>
        <c:ser>
          <c:idx val="1"/>
          <c:order val="1"/>
          <c:tx>
            <c:strRef>
              <c:f>'FICHA TÉCNICA (21)'!$D$24</c:f>
              <c:strCache>
                <c:ptCount val="1"/>
                <c:pt idx="0">
                  <c:v>Meta periodo</c:v>
                </c:pt>
              </c:strCache>
            </c:strRef>
          </c:tx>
          <c:spPr>
            <a:solidFill>
              <a:schemeClr val="accent2"/>
            </a:solidFill>
            <a:ln>
              <a:noFill/>
            </a:ln>
            <a:effectLst/>
          </c:spPr>
          <c:invertIfNegative val="0"/>
          <c:val>
            <c:numRef>
              <c:f>'FICHA TÉCNICA (21)'!$D$25:$D$28</c:f>
              <c:numCache>
                <c:formatCode>0%</c:formatCode>
                <c:ptCount val="4"/>
                <c:pt idx="0">
                  <c:v>0.98</c:v>
                </c:pt>
                <c:pt idx="1">
                  <c:v>0.98</c:v>
                </c:pt>
                <c:pt idx="2">
                  <c:v>0.98</c:v>
                </c:pt>
                <c:pt idx="3">
                  <c:v>0.98</c:v>
                </c:pt>
              </c:numCache>
            </c:numRef>
          </c:val>
          <c:extLst xmlns:c16r2="http://schemas.microsoft.com/office/drawing/2015/06/chart">
            <c:ext xmlns:c16="http://schemas.microsoft.com/office/drawing/2014/chart" uri="{C3380CC4-5D6E-409C-BE32-E72D297353CC}">
              <c16:uniqueId val="{00000001-A7DD-4473-AA70-4123CBA43162}"/>
            </c:ext>
          </c:extLst>
        </c:ser>
        <c:ser>
          <c:idx val="2"/>
          <c:order val="2"/>
          <c:tx>
            <c:strRef>
              <c:f>'FICHA TÉCNICA (21)'!$H$23</c:f>
              <c:strCache>
                <c:ptCount val="1"/>
                <c:pt idx="0">
                  <c:v>Resultados</c:v>
                </c:pt>
              </c:strCache>
            </c:strRef>
          </c:tx>
          <c:spPr>
            <a:solidFill>
              <a:schemeClr val="accent3"/>
            </a:solidFill>
            <a:ln>
              <a:noFill/>
            </a:ln>
            <a:effectLst/>
          </c:spPr>
          <c:invertIfNegative val="0"/>
          <c:val>
            <c:numRef>
              <c:f>'FICHA TÉCNICA (21)'!$H$25:$H$28</c:f>
              <c:numCache>
                <c:formatCode>_(* #,##0_);_(* \(#,##0\);_(* "-"_);_(@_)</c:formatCode>
                <c:ptCount val="4"/>
              </c:numCache>
            </c:numRef>
          </c:val>
          <c:extLst xmlns:c16r2="http://schemas.microsoft.com/office/drawing/2015/06/chart">
            <c:ext xmlns:c16="http://schemas.microsoft.com/office/drawing/2014/chart" uri="{C3380CC4-5D6E-409C-BE32-E72D297353CC}">
              <c16:uniqueId val="{00000002-A7DD-4473-AA70-4123CBA43162}"/>
            </c:ext>
          </c:extLst>
        </c:ser>
        <c:dLbls>
          <c:showLegendKey val="0"/>
          <c:showVal val="0"/>
          <c:showCatName val="0"/>
          <c:showSerName val="0"/>
          <c:showPercent val="0"/>
          <c:showBubbleSize val="0"/>
        </c:dLbls>
        <c:gapWidth val="61"/>
        <c:overlap val="3"/>
        <c:axId val="551867800"/>
        <c:axId val="551872896"/>
      </c:barChart>
      <c:catAx>
        <c:axId val="551867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51872896"/>
        <c:crosses val="autoZero"/>
        <c:auto val="1"/>
        <c:lblAlgn val="ctr"/>
        <c:lblOffset val="100"/>
        <c:noMultiLvlLbl val="0"/>
      </c:catAx>
      <c:valAx>
        <c:axId val="5518728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518678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(22)'!$C$24</c:f>
              <c:strCache>
                <c:ptCount val="1"/>
                <c:pt idx="0">
                  <c:v>Meta final</c:v>
                </c:pt>
              </c:strCache>
            </c:strRef>
          </c:tx>
          <c:spPr>
            <a:solidFill>
              <a:schemeClr val="accent1"/>
            </a:solidFill>
            <a:ln>
              <a:noFill/>
            </a:ln>
            <a:effectLst/>
          </c:spPr>
          <c:invertIfNegative val="0"/>
          <c:val>
            <c:numRef>
              <c:f>'FICHA TÉCNICA (22)'!$C$25:$C$28</c:f>
              <c:numCache>
                <c:formatCode>_(* #,##0_);_(* \(#,##0\);_(* "-"_);_(@_)</c:formatCode>
                <c:ptCount val="4"/>
                <c:pt idx="0" formatCode="0%">
                  <c:v>0.96</c:v>
                </c:pt>
              </c:numCache>
            </c:numRef>
          </c:val>
          <c:extLst xmlns:c16r2="http://schemas.microsoft.com/office/drawing/2015/06/chart">
            <c:ext xmlns:c16="http://schemas.microsoft.com/office/drawing/2014/chart" uri="{C3380CC4-5D6E-409C-BE32-E72D297353CC}">
              <c16:uniqueId val="{00000000-8A09-47AA-9D33-B4C13520E96E}"/>
            </c:ext>
          </c:extLst>
        </c:ser>
        <c:ser>
          <c:idx val="1"/>
          <c:order val="1"/>
          <c:tx>
            <c:strRef>
              <c:f>'FICHA TÉCNICA (22)'!$D$24</c:f>
              <c:strCache>
                <c:ptCount val="1"/>
                <c:pt idx="0">
                  <c:v>Meta periodo</c:v>
                </c:pt>
              </c:strCache>
            </c:strRef>
          </c:tx>
          <c:spPr>
            <a:solidFill>
              <a:schemeClr val="accent2"/>
            </a:solidFill>
            <a:ln>
              <a:noFill/>
            </a:ln>
            <a:effectLst/>
          </c:spPr>
          <c:invertIfNegative val="0"/>
          <c:val>
            <c:numRef>
              <c:f>'FICHA TÉCNICA (22)'!$D$25:$D$28</c:f>
              <c:numCache>
                <c:formatCode>0%</c:formatCode>
                <c:ptCount val="4"/>
                <c:pt idx="0">
                  <c:v>0.96</c:v>
                </c:pt>
                <c:pt idx="1">
                  <c:v>0.96</c:v>
                </c:pt>
                <c:pt idx="2">
                  <c:v>0.96</c:v>
                </c:pt>
                <c:pt idx="3">
                  <c:v>0.96</c:v>
                </c:pt>
              </c:numCache>
            </c:numRef>
          </c:val>
          <c:extLst xmlns:c16r2="http://schemas.microsoft.com/office/drawing/2015/06/chart">
            <c:ext xmlns:c16="http://schemas.microsoft.com/office/drawing/2014/chart" uri="{C3380CC4-5D6E-409C-BE32-E72D297353CC}">
              <c16:uniqueId val="{00000001-8A09-47AA-9D33-B4C13520E96E}"/>
            </c:ext>
          </c:extLst>
        </c:ser>
        <c:ser>
          <c:idx val="2"/>
          <c:order val="2"/>
          <c:tx>
            <c:strRef>
              <c:f>'FICHA TÉCNICA (22)'!$H$23</c:f>
              <c:strCache>
                <c:ptCount val="1"/>
                <c:pt idx="0">
                  <c:v>Resultados</c:v>
                </c:pt>
              </c:strCache>
            </c:strRef>
          </c:tx>
          <c:spPr>
            <a:solidFill>
              <a:schemeClr val="accent3"/>
            </a:solidFill>
            <a:ln>
              <a:noFill/>
            </a:ln>
            <a:effectLst/>
          </c:spPr>
          <c:invertIfNegative val="0"/>
          <c:val>
            <c:numRef>
              <c:f>'FICHA TÉCNICA (22)'!$H$25:$H$28</c:f>
              <c:numCache>
                <c:formatCode>_(* #,##0_);_(* \(#,##0\);_(* "-"_);_(@_)</c:formatCode>
                <c:ptCount val="4"/>
              </c:numCache>
            </c:numRef>
          </c:val>
          <c:extLst xmlns:c16r2="http://schemas.microsoft.com/office/drawing/2015/06/chart">
            <c:ext xmlns:c16="http://schemas.microsoft.com/office/drawing/2014/chart" uri="{C3380CC4-5D6E-409C-BE32-E72D297353CC}">
              <c16:uniqueId val="{00000002-8A09-47AA-9D33-B4C13520E96E}"/>
            </c:ext>
          </c:extLst>
        </c:ser>
        <c:dLbls>
          <c:showLegendKey val="0"/>
          <c:showVal val="0"/>
          <c:showCatName val="0"/>
          <c:showSerName val="0"/>
          <c:showPercent val="0"/>
          <c:showBubbleSize val="0"/>
        </c:dLbls>
        <c:gapWidth val="61"/>
        <c:overlap val="3"/>
        <c:axId val="551868976"/>
        <c:axId val="551872504"/>
      </c:barChart>
      <c:catAx>
        <c:axId val="5518689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51872504"/>
        <c:crosses val="autoZero"/>
        <c:auto val="1"/>
        <c:lblAlgn val="ctr"/>
        <c:lblOffset val="100"/>
        <c:noMultiLvlLbl val="0"/>
      </c:catAx>
      <c:valAx>
        <c:axId val="5518725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518689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(23)'!$C$24</c:f>
              <c:strCache>
                <c:ptCount val="1"/>
                <c:pt idx="0">
                  <c:v>Meta final</c:v>
                </c:pt>
              </c:strCache>
            </c:strRef>
          </c:tx>
          <c:spPr>
            <a:solidFill>
              <a:schemeClr val="accent1"/>
            </a:solidFill>
            <a:ln>
              <a:noFill/>
            </a:ln>
            <a:effectLst/>
          </c:spPr>
          <c:invertIfNegative val="0"/>
          <c:val>
            <c:numRef>
              <c:f>'FICHA TÉCNICA (23)'!$C$25:$C$28</c:f>
              <c:numCache>
                <c:formatCode>_(* #,##0_);_(* \(#,##0\);_(* "-"_);_(@_)</c:formatCode>
                <c:ptCount val="4"/>
                <c:pt idx="0" formatCode="0%">
                  <c:v>0.97</c:v>
                </c:pt>
              </c:numCache>
            </c:numRef>
          </c:val>
          <c:extLst xmlns:c16r2="http://schemas.microsoft.com/office/drawing/2015/06/chart">
            <c:ext xmlns:c16="http://schemas.microsoft.com/office/drawing/2014/chart" uri="{C3380CC4-5D6E-409C-BE32-E72D297353CC}">
              <c16:uniqueId val="{00000000-C3D5-46D1-8C7C-F9092578E037}"/>
            </c:ext>
          </c:extLst>
        </c:ser>
        <c:ser>
          <c:idx val="1"/>
          <c:order val="1"/>
          <c:tx>
            <c:strRef>
              <c:f>'FICHA TÉCNICA (23)'!$D$24</c:f>
              <c:strCache>
                <c:ptCount val="1"/>
                <c:pt idx="0">
                  <c:v>Meta periodo</c:v>
                </c:pt>
              </c:strCache>
            </c:strRef>
          </c:tx>
          <c:spPr>
            <a:solidFill>
              <a:schemeClr val="accent2"/>
            </a:solidFill>
            <a:ln>
              <a:noFill/>
            </a:ln>
            <a:effectLst/>
          </c:spPr>
          <c:invertIfNegative val="0"/>
          <c:val>
            <c:numRef>
              <c:f>'FICHA TÉCNICA (23)'!$D$25:$D$28</c:f>
              <c:numCache>
                <c:formatCode>0%</c:formatCode>
                <c:ptCount val="4"/>
                <c:pt idx="0">
                  <c:v>0.97</c:v>
                </c:pt>
                <c:pt idx="1">
                  <c:v>0.97</c:v>
                </c:pt>
                <c:pt idx="2">
                  <c:v>0.97</c:v>
                </c:pt>
                <c:pt idx="3">
                  <c:v>0.97</c:v>
                </c:pt>
              </c:numCache>
            </c:numRef>
          </c:val>
          <c:extLst xmlns:c16r2="http://schemas.microsoft.com/office/drawing/2015/06/chart">
            <c:ext xmlns:c16="http://schemas.microsoft.com/office/drawing/2014/chart" uri="{C3380CC4-5D6E-409C-BE32-E72D297353CC}">
              <c16:uniqueId val="{00000001-C3D5-46D1-8C7C-F9092578E037}"/>
            </c:ext>
          </c:extLst>
        </c:ser>
        <c:ser>
          <c:idx val="2"/>
          <c:order val="2"/>
          <c:tx>
            <c:strRef>
              <c:f>'FICHA TÉCNICA (23)'!$H$23</c:f>
              <c:strCache>
                <c:ptCount val="1"/>
                <c:pt idx="0">
                  <c:v>Resultados</c:v>
                </c:pt>
              </c:strCache>
            </c:strRef>
          </c:tx>
          <c:spPr>
            <a:solidFill>
              <a:schemeClr val="accent3"/>
            </a:solidFill>
            <a:ln>
              <a:noFill/>
            </a:ln>
            <a:effectLst/>
          </c:spPr>
          <c:invertIfNegative val="0"/>
          <c:val>
            <c:numRef>
              <c:f>'FICHA TÉCNICA (23)'!$H$25:$H$28</c:f>
              <c:numCache>
                <c:formatCode>_(* #,##0_);_(* \(#,##0\);_(* "-"_);_(@_)</c:formatCode>
                <c:ptCount val="4"/>
              </c:numCache>
            </c:numRef>
          </c:val>
          <c:extLst xmlns:c16r2="http://schemas.microsoft.com/office/drawing/2015/06/chart">
            <c:ext xmlns:c16="http://schemas.microsoft.com/office/drawing/2014/chart" uri="{C3380CC4-5D6E-409C-BE32-E72D297353CC}">
              <c16:uniqueId val="{00000002-C3D5-46D1-8C7C-F9092578E037}"/>
            </c:ext>
          </c:extLst>
        </c:ser>
        <c:dLbls>
          <c:showLegendKey val="0"/>
          <c:showVal val="0"/>
          <c:showCatName val="0"/>
          <c:showSerName val="0"/>
          <c:showPercent val="0"/>
          <c:showBubbleSize val="0"/>
        </c:dLbls>
        <c:gapWidth val="61"/>
        <c:overlap val="3"/>
        <c:axId val="551868192"/>
        <c:axId val="551868584"/>
      </c:barChart>
      <c:catAx>
        <c:axId val="551868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51868584"/>
        <c:crosses val="autoZero"/>
        <c:auto val="1"/>
        <c:lblAlgn val="ctr"/>
        <c:lblOffset val="100"/>
        <c:noMultiLvlLbl val="0"/>
      </c:catAx>
      <c:valAx>
        <c:axId val="5518685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5186819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(acum)'!$C$24</c:f>
              <c:strCache>
                <c:ptCount val="1"/>
                <c:pt idx="0">
                  <c:v>Meta final</c:v>
                </c:pt>
              </c:strCache>
            </c:strRef>
          </c:tx>
          <c:spPr>
            <a:solidFill>
              <a:schemeClr val="accent1"/>
            </a:solidFill>
            <a:ln>
              <a:noFill/>
            </a:ln>
            <a:effectLst/>
          </c:spPr>
          <c:invertIfNegative val="0"/>
          <c:val>
            <c:numRef>
              <c:f>'FICHA TÉCNICA (acum)'!$C$25:$C$28</c:f>
              <c:numCache>
                <c:formatCode>_(* #,##0_);_(* \(#,##0\);_(* "-"_);_(@_)</c:formatCode>
                <c:ptCount val="4"/>
                <c:pt idx="0">
                  <c:v>100</c:v>
                </c:pt>
              </c:numCache>
            </c:numRef>
          </c:val>
          <c:extLst xmlns:c16r2="http://schemas.microsoft.com/office/drawing/2015/06/chart">
            <c:ext xmlns:c16="http://schemas.microsoft.com/office/drawing/2014/chart" uri="{C3380CC4-5D6E-409C-BE32-E72D297353CC}">
              <c16:uniqueId val="{00000000-508A-43D6-89C6-5E4B81CE9E48}"/>
            </c:ext>
          </c:extLst>
        </c:ser>
        <c:ser>
          <c:idx val="1"/>
          <c:order val="1"/>
          <c:tx>
            <c:strRef>
              <c:f>'FICHA TÉCNICA (acum)'!$D$24</c:f>
              <c:strCache>
                <c:ptCount val="1"/>
                <c:pt idx="0">
                  <c:v>Meta periodo</c:v>
                </c:pt>
              </c:strCache>
            </c:strRef>
          </c:tx>
          <c:spPr>
            <a:solidFill>
              <a:schemeClr val="accent2"/>
            </a:solidFill>
            <a:ln>
              <a:noFill/>
            </a:ln>
            <a:effectLst/>
          </c:spPr>
          <c:invertIfNegative val="0"/>
          <c:val>
            <c:numRef>
              <c:f>'FICHA TÉCNICA (acum)'!$D$25:$D$28</c:f>
              <c:numCache>
                <c:formatCode>_(* #,##0_);_(* \(#,##0\);_(* "-"_);_(@_)</c:formatCode>
                <c:ptCount val="4"/>
                <c:pt idx="0">
                  <c:v>30</c:v>
                </c:pt>
                <c:pt idx="1">
                  <c:v>53</c:v>
                </c:pt>
                <c:pt idx="2">
                  <c:v>79</c:v>
                </c:pt>
                <c:pt idx="3">
                  <c:v>100</c:v>
                </c:pt>
              </c:numCache>
            </c:numRef>
          </c:val>
          <c:extLst xmlns:c16r2="http://schemas.microsoft.com/office/drawing/2015/06/chart">
            <c:ext xmlns:c16="http://schemas.microsoft.com/office/drawing/2014/chart" uri="{C3380CC4-5D6E-409C-BE32-E72D297353CC}">
              <c16:uniqueId val="{00000001-508A-43D6-89C6-5E4B81CE9E48}"/>
            </c:ext>
          </c:extLst>
        </c:ser>
        <c:ser>
          <c:idx val="2"/>
          <c:order val="2"/>
          <c:tx>
            <c:strRef>
              <c:f>'FICHA TÉCNICA (acum)'!$H$23</c:f>
              <c:strCache>
                <c:ptCount val="1"/>
                <c:pt idx="0">
                  <c:v>Resultados</c:v>
                </c:pt>
              </c:strCache>
            </c:strRef>
          </c:tx>
          <c:spPr>
            <a:solidFill>
              <a:schemeClr val="accent3"/>
            </a:solidFill>
            <a:ln>
              <a:noFill/>
            </a:ln>
            <a:effectLst/>
          </c:spPr>
          <c:invertIfNegative val="0"/>
          <c:val>
            <c:numRef>
              <c:f>'FICHA TÉCNICA (acum)'!$H$25:$H$28</c:f>
              <c:numCache>
                <c:formatCode>_(* #,##0_);_(* \(#,##0\);_(* "-"_);_(@_)</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2-508A-43D6-89C6-5E4B81CE9E48}"/>
            </c:ext>
          </c:extLst>
        </c:ser>
        <c:dLbls>
          <c:showLegendKey val="0"/>
          <c:showVal val="0"/>
          <c:showCatName val="0"/>
          <c:showSerName val="0"/>
          <c:showPercent val="0"/>
          <c:showBubbleSize val="0"/>
        </c:dLbls>
        <c:gapWidth val="61"/>
        <c:overlap val="3"/>
        <c:axId val="551865448"/>
        <c:axId val="551865840"/>
      </c:barChart>
      <c:catAx>
        <c:axId val="551865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51865840"/>
        <c:crosses val="autoZero"/>
        <c:auto val="1"/>
        <c:lblAlgn val="ctr"/>
        <c:lblOffset val="100"/>
        <c:noMultiLvlLbl val="0"/>
      </c:catAx>
      <c:valAx>
        <c:axId val="55186584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518654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(24)'!$C$24</c:f>
              <c:strCache>
                <c:ptCount val="1"/>
                <c:pt idx="0">
                  <c:v>Meta final</c:v>
                </c:pt>
              </c:strCache>
            </c:strRef>
          </c:tx>
          <c:spPr>
            <a:solidFill>
              <a:schemeClr val="accent1"/>
            </a:solidFill>
            <a:ln>
              <a:noFill/>
            </a:ln>
            <a:effectLst/>
          </c:spPr>
          <c:invertIfNegative val="0"/>
          <c:val>
            <c:numRef>
              <c:f>'FICHA TÉCNICA (24)'!$C$25:$C$28</c:f>
              <c:numCache>
                <c:formatCode>_(* #,##0_);_(* \(#,##0\);_(* "-"_);_(@_)</c:formatCode>
                <c:ptCount val="4"/>
                <c:pt idx="0">
                  <c:v>92</c:v>
                </c:pt>
              </c:numCache>
            </c:numRef>
          </c:val>
          <c:extLst xmlns:c16r2="http://schemas.microsoft.com/office/drawing/2015/06/chart">
            <c:ext xmlns:c16="http://schemas.microsoft.com/office/drawing/2014/chart" uri="{C3380CC4-5D6E-409C-BE32-E72D297353CC}">
              <c16:uniqueId val="{00000000-98D8-4712-9716-D56268557A48}"/>
            </c:ext>
          </c:extLst>
        </c:ser>
        <c:ser>
          <c:idx val="1"/>
          <c:order val="1"/>
          <c:tx>
            <c:strRef>
              <c:f>'FICHA TÉCNICA (24)'!$D$24</c:f>
              <c:strCache>
                <c:ptCount val="1"/>
                <c:pt idx="0">
                  <c:v>Meta periodo</c:v>
                </c:pt>
              </c:strCache>
            </c:strRef>
          </c:tx>
          <c:spPr>
            <a:solidFill>
              <a:schemeClr val="accent2"/>
            </a:solidFill>
            <a:ln>
              <a:noFill/>
            </a:ln>
            <a:effectLst/>
          </c:spPr>
          <c:invertIfNegative val="0"/>
          <c:val>
            <c:numRef>
              <c:f>'FICHA TÉCNICA (24)'!$D$25:$D$28</c:f>
              <c:numCache>
                <c:formatCode>_(* #,##0_);_(* \(#,##0\);_(* "-"_);_(@_)</c:formatCode>
                <c:ptCount val="4"/>
                <c:pt idx="1">
                  <c:v>92</c:v>
                </c:pt>
                <c:pt idx="3">
                  <c:v>92</c:v>
                </c:pt>
              </c:numCache>
            </c:numRef>
          </c:val>
          <c:extLst xmlns:c16r2="http://schemas.microsoft.com/office/drawing/2015/06/chart">
            <c:ext xmlns:c16="http://schemas.microsoft.com/office/drawing/2014/chart" uri="{C3380CC4-5D6E-409C-BE32-E72D297353CC}">
              <c16:uniqueId val="{00000001-98D8-4712-9716-D56268557A48}"/>
            </c:ext>
          </c:extLst>
        </c:ser>
        <c:ser>
          <c:idx val="2"/>
          <c:order val="2"/>
          <c:tx>
            <c:strRef>
              <c:f>'FICHA TÉCNICA (24)'!$H$23</c:f>
              <c:strCache>
                <c:ptCount val="1"/>
                <c:pt idx="0">
                  <c:v>Resultados</c:v>
                </c:pt>
              </c:strCache>
            </c:strRef>
          </c:tx>
          <c:spPr>
            <a:solidFill>
              <a:schemeClr val="accent3"/>
            </a:solidFill>
            <a:ln>
              <a:noFill/>
            </a:ln>
            <a:effectLst/>
          </c:spPr>
          <c:invertIfNegative val="0"/>
          <c:val>
            <c:numRef>
              <c:f>'FICHA TÉCNICA (24)'!$H$25:$H$28</c:f>
              <c:numCache>
                <c:formatCode>_(* #,##0_);_(* \(#,##0\);_(* "-"_);_(@_)</c:formatCode>
                <c:ptCount val="4"/>
              </c:numCache>
            </c:numRef>
          </c:val>
          <c:extLst xmlns:c16r2="http://schemas.microsoft.com/office/drawing/2015/06/chart">
            <c:ext xmlns:c16="http://schemas.microsoft.com/office/drawing/2014/chart" uri="{C3380CC4-5D6E-409C-BE32-E72D297353CC}">
              <c16:uniqueId val="{00000002-98D8-4712-9716-D56268557A48}"/>
            </c:ext>
          </c:extLst>
        </c:ser>
        <c:dLbls>
          <c:showLegendKey val="0"/>
          <c:showVal val="0"/>
          <c:showCatName val="0"/>
          <c:showSerName val="0"/>
          <c:showPercent val="0"/>
          <c:showBubbleSize val="0"/>
        </c:dLbls>
        <c:gapWidth val="61"/>
        <c:overlap val="3"/>
        <c:axId val="551869368"/>
        <c:axId val="551870152"/>
      </c:barChart>
      <c:catAx>
        <c:axId val="551869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51870152"/>
        <c:crosses val="autoZero"/>
        <c:auto val="1"/>
        <c:lblAlgn val="ctr"/>
        <c:lblOffset val="100"/>
        <c:noMultiLvlLbl val="0"/>
      </c:catAx>
      <c:valAx>
        <c:axId val="551870152"/>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518693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(25)'!$C$24</c:f>
              <c:strCache>
                <c:ptCount val="1"/>
                <c:pt idx="0">
                  <c:v>Meta final</c:v>
                </c:pt>
              </c:strCache>
            </c:strRef>
          </c:tx>
          <c:spPr>
            <a:solidFill>
              <a:schemeClr val="accent1"/>
            </a:solidFill>
            <a:ln>
              <a:noFill/>
            </a:ln>
            <a:effectLst/>
          </c:spPr>
          <c:invertIfNegative val="0"/>
          <c:val>
            <c:numRef>
              <c:f>'FICHA TÉCNICA (25)'!$C$25:$C$28</c:f>
              <c:numCache>
                <c:formatCode>_(* #,##0_);_(* \(#,##0\);_(* "-"_);_(@_)</c:formatCode>
                <c:ptCount val="4"/>
                <c:pt idx="0">
                  <c:v>5</c:v>
                </c:pt>
              </c:numCache>
            </c:numRef>
          </c:val>
          <c:extLst xmlns:c16r2="http://schemas.microsoft.com/office/drawing/2015/06/chart">
            <c:ext xmlns:c16="http://schemas.microsoft.com/office/drawing/2014/chart" uri="{C3380CC4-5D6E-409C-BE32-E72D297353CC}">
              <c16:uniqueId val="{00000000-6104-4AE7-836E-B8AD3BCC4293}"/>
            </c:ext>
          </c:extLst>
        </c:ser>
        <c:ser>
          <c:idx val="1"/>
          <c:order val="1"/>
          <c:tx>
            <c:strRef>
              <c:f>'FICHA TÉCNICA (25)'!$D$24</c:f>
              <c:strCache>
                <c:ptCount val="1"/>
                <c:pt idx="0">
                  <c:v>Meta periodo</c:v>
                </c:pt>
              </c:strCache>
            </c:strRef>
          </c:tx>
          <c:spPr>
            <a:solidFill>
              <a:schemeClr val="accent2"/>
            </a:solidFill>
            <a:ln>
              <a:noFill/>
            </a:ln>
            <a:effectLst/>
          </c:spPr>
          <c:invertIfNegative val="0"/>
          <c:val>
            <c:numRef>
              <c:f>'FICHA TÉCNICA (25)'!$D$25:$D$28</c:f>
              <c:numCache>
                <c:formatCode>_(* #,##0_);_(* \(#,##0\);_(* "-"_);_(@_)</c:formatCode>
                <c:ptCount val="4"/>
                <c:pt idx="1">
                  <c:v>6</c:v>
                </c:pt>
                <c:pt idx="3">
                  <c:v>5</c:v>
                </c:pt>
              </c:numCache>
            </c:numRef>
          </c:val>
          <c:extLst xmlns:c16r2="http://schemas.microsoft.com/office/drawing/2015/06/chart">
            <c:ext xmlns:c16="http://schemas.microsoft.com/office/drawing/2014/chart" uri="{C3380CC4-5D6E-409C-BE32-E72D297353CC}">
              <c16:uniqueId val="{00000001-6104-4AE7-836E-B8AD3BCC4293}"/>
            </c:ext>
          </c:extLst>
        </c:ser>
        <c:ser>
          <c:idx val="2"/>
          <c:order val="2"/>
          <c:tx>
            <c:strRef>
              <c:f>'FICHA TÉCNICA (25)'!$H$23</c:f>
              <c:strCache>
                <c:ptCount val="1"/>
                <c:pt idx="0">
                  <c:v>Resultados</c:v>
                </c:pt>
              </c:strCache>
            </c:strRef>
          </c:tx>
          <c:spPr>
            <a:solidFill>
              <a:schemeClr val="accent3"/>
            </a:solidFill>
            <a:ln>
              <a:noFill/>
            </a:ln>
            <a:effectLst/>
          </c:spPr>
          <c:invertIfNegative val="0"/>
          <c:val>
            <c:numRef>
              <c:f>'FICHA TÉCNICA (25)'!$H$25:$H$28</c:f>
              <c:numCache>
                <c:formatCode>_(* #,##0_);_(* \(#,##0\);_(* "-"_);_(@_)</c:formatCode>
                <c:ptCount val="4"/>
              </c:numCache>
            </c:numRef>
          </c:val>
          <c:extLst xmlns:c16r2="http://schemas.microsoft.com/office/drawing/2015/06/chart">
            <c:ext xmlns:c16="http://schemas.microsoft.com/office/drawing/2014/chart" uri="{C3380CC4-5D6E-409C-BE32-E72D297353CC}">
              <c16:uniqueId val="{00000002-6104-4AE7-836E-B8AD3BCC4293}"/>
            </c:ext>
          </c:extLst>
        </c:ser>
        <c:dLbls>
          <c:showLegendKey val="0"/>
          <c:showVal val="0"/>
          <c:showCatName val="0"/>
          <c:showSerName val="0"/>
          <c:showPercent val="0"/>
          <c:showBubbleSize val="0"/>
        </c:dLbls>
        <c:gapWidth val="61"/>
        <c:overlap val="3"/>
        <c:axId val="551871720"/>
        <c:axId val="551872112"/>
      </c:barChart>
      <c:catAx>
        <c:axId val="551871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51872112"/>
        <c:crosses val="autoZero"/>
        <c:auto val="1"/>
        <c:lblAlgn val="ctr"/>
        <c:lblOffset val="100"/>
        <c:noMultiLvlLbl val="0"/>
      </c:catAx>
      <c:valAx>
        <c:axId val="551872112"/>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51871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(4)'!$C$24</c:f>
              <c:strCache>
                <c:ptCount val="1"/>
                <c:pt idx="0">
                  <c:v>Meta final</c:v>
                </c:pt>
              </c:strCache>
            </c:strRef>
          </c:tx>
          <c:spPr>
            <a:solidFill>
              <a:schemeClr val="accent1"/>
            </a:solidFill>
            <a:ln>
              <a:noFill/>
            </a:ln>
            <a:effectLst/>
          </c:spPr>
          <c:invertIfNegative val="0"/>
          <c:val>
            <c:numRef>
              <c:f>'FICHA TÉCNICA (4)'!$C$25:$C$28</c:f>
              <c:numCache>
                <c:formatCode>_(* #,##0_);_(* \(#,##0\);_(* "-"_);_(@_)</c:formatCode>
                <c:ptCount val="4"/>
                <c:pt idx="0">
                  <c:v>80</c:v>
                </c:pt>
              </c:numCache>
            </c:numRef>
          </c:val>
          <c:extLst xmlns:c16r2="http://schemas.microsoft.com/office/drawing/2015/06/chart">
            <c:ext xmlns:c16="http://schemas.microsoft.com/office/drawing/2014/chart" uri="{C3380CC4-5D6E-409C-BE32-E72D297353CC}">
              <c16:uniqueId val="{00000000-A36F-4C05-80A9-5DF516ABABD0}"/>
            </c:ext>
          </c:extLst>
        </c:ser>
        <c:ser>
          <c:idx val="1"/>
          <c:order val="1"/>
          <c:tx>
            <c:strRef>
              <c:f>'FICHA TÉCNICA (4)'!$D$24</c:f>
              <c:strCache>
                <c:ptCount val="1"/>
                <c:pt idx="0">
                  <c:v>Meta periodo</c:v>
                </c:pt>
              </c:strCache>
            </c:strRef>
          </c:tx>
          <c:spPr>
            <a:solidFill>
              <a:schemeClr val="accent2"/>
            </a:solidFill>
            <a:ln>
              <a:noFill/>
            </a:ln>
            <a:effectLst/>
          </c:spPr>
          <c:invertIfNegative val="0"/>
          <c:val>
            <c:numRef>
              <c:f>'FICHA TÉCNICA (4)'!$D$25:$D$28</c:f>
              <c:numCache>
                <c:formatCode>_(* #,##0_);_(* \(#,##0\);_(* "-"_);_(@_)</c:formatCode>
                <c:ptCount val="4"/>
                <c:pt idx="1">
                  <c:v>80</c:v>
                </c:pt>
                <c:pt idx="3">
                  <c:v>80</c:v>
                </c:pt>
              </c:numCache>
            </c:numRef>
          </c:val>
          <c:extLst xmlns:c16r2="http://schemas.microsoft.com/office/drawing/2015/06/chart">
            <c:ext xmlns:c16="http://schemas.microsoft.com/office/drawing/2014/chart" uri="{C3380CC4-5D6E-409C-BE32-E72D297353CC}">
              <c16:uniqueId val="{00000001-A36F-4C05-80A9-5DF516ABABD0}"/>
            </c:ext>
          </c:extLst>
        </c:ser>
        <c:ser>
          <c:idx val="2"/>
          <c:order val="2"/>
          <c:tx>
            <c:strRef>
              <c:f>'FICHA TÉCNICA (4)'!$H$23</c:f>
              <c:strCache>
                <c:ptCount val="1"/>
                <c:pt idx="0">
                  <c:v>Resultados</c:v>
                </c:pt>
              </c:strCache>
            </c:strRef>
          </c:tx>
          <c:spPr>
            <a:solidFill>
              <a:schemeClr val="accent3"/>
            </a:solidFill>
            <a:ln>
              <a:noFill/>
            </a:ln>
            <a:effectLst/>
          </c:spPr>
          <c:invertIfNegative val="0"/>
          <c:val>
            <c:numRef>
              <c:f>'FICHA TÉCNICA (4)'!$H$25:$H$28</c:f>
              <c:numCache>
                <c:formatCode>_(* #,##0_);_(* \(#,##0\);_(* "-"_);_(@_)</c:formatCode>
                <c:ptCount val="4"/>
                <c:pt idx="1">
                  <c:v>0</c:v>
                </c:pt>
                <c:pt idx="3">
                  <c:v>0</c:v>
                </c:pt>
              </c:numCache>
            </c:numRef>
          </c:val>
          <c:extLst xmlns:c16r2="http://schemas.microsoft.com/office/drawing/2015/06/chart">
            <c:ext xmlns:c16="http://schemas.microsoft.com/office/drawing/2014/chart" uri="{C3380CC4-5D6E-409C-BE32-E72D297353CC}">
              <c16:uniqueId val="{00000002-A36F-4C05-80A9-5DF516ABABD0}"/>
            </c:ext>
          </c:extLst>
        </c:ser>
        <c:dLbls>
          <c:showLegendKey val="0"/>
          <c:showVal val="0"/>
          <c:showCatName val="0"/>
          <c:showSerName val="0"/>
          <c:showPercent val="0"/>
          <c:showBubbleSize val="0"/>
        </c:dLbls>
        <c:gapWidth val="61"/>
        <c:overlap val="3"/>
        <c:axId val="521769896"/>
        <c:axId val="521770288"/>
      </c:barChart>
      <c:catAx>
        <c:axId val="521769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1770288"/>
        <c:crosses val="autoZero"/>
        <c:auto val="1"/>
        <c:lblAlgn val="ctr"/>
        <c:lblOffset val="100"/>
        <c:noMultiLvlLbl val="0"/>
      </c:catAx>
      <c:valAx>
        <c:axId val="521770288"/>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17698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(26)'!$C$24</c:f>
              <c:strCache>
                <c:ptCount val="1"/>
                <c:pt idx="0">
                  <c:v>Meta final</c:v>
                </c:pt>
              </c:strCache>
            </c:strRef>
          </c:tx>
          <c:spPr>
            <a:solidFill>
              <a:schemeClr val="accent1"/>
            </a:solidFill>
            <a:ln>
              <a:noFill/>
            </a:ln>
            <a:effectLst/>
          </c:spPr>
          <c:invertIfNegative val="0"/>
          <c:val>
            <c:numRef>
              <c:f>'FICHA TÉCNICA (26)'!$C$25:$C$28</c:f>
              <c:numCache>
                <c:formatCode>_(* #,##0_);_(* \(#,##0\);_(* "-"_);_(@_)</c:formatCode>
                <c:ptCount val="4"/>
                <c:pt idx="0" formatCode="0%">
                  <c:v>0.88</c:v>
                </c:pt>
              </c:numCache>
            </c:numRef>
          </c:val>
          <c:extLst xmlns:c16r2="http://schemas.microsoft.com/office/drawing/2015/06/chart">
            <c:ext xmlns:c16="http://schemas.microsoft.com/office/drawing/2014/chart" uri="{C3380CC4-5D6E-409C-BE32-E72D297353CC}">
              <c16:uniqueId val="{00000000-FD77-4E98-B55C-1674F74B9053}"/>
            </c:ext>
          </c:extLst>
        </c:ser>
        <c:ser>
          <c:idx val="1"/>
          <c:order val="1"/>
          <c:tx>
            <c:strRef>
              <c:f>'FICHA TÉCNICA (26)'!$D$24</c:f>
              <c:strCache>
                <c:ptCount val="1"/>
                <c:pt idx="0">
                  <c:v>Meta periodo</c:v>
                </c:pt>
              </c:strCache>
            </c:strRef>
          </c:tx>
          <c:spPr>
            <a:solidFill>
              <a:schemeClr val="accent2"/>
            </a:solidFill>
            <a:ln>
              <a:noFill/>
            </a:ln>
            <a:effectLst/>
          </c:spPr>
          <c:invertIfNegative val="0"/>
          <c:val>
            <c:numRef>
              <c:f>'FICHA TÉCNICA (26)'!$D$25:$D$28</c:f>
              <c:numCache>
                <c:formatCode>0%</c:formatCode>
                <c:ptCount val="4"/>
                <c:pt idx="1">
                  <c:v>0.85</c:v>
                </c:pt>
                <c:pt idx="3">
                  <c:v>0.88</c:v>
                </c:pt>
              </c:numCache>
            </c:numRef>
          </c:val>
          <c:extLst xmlns:c16r2="http://schemas.microsoft.com/office/drawing/2015/06/chart">
            <c:ext xmlns:c16="http://schemas.microsoft.com/office/drawing/2014/chart" uri="{C3380CC4-5D6E-409C-BE32-E72D297353CC}">
              <c16:uniqueId val="{00000001-FD77-4E98-B55C-1674F74B9053}"/>
            </c:ext>
          </c:extLst>
        </c:ser>
        <c:ser>
          <c:idx val="2"/>
          <c:order val="2"/>
          <c:tx>
            <c:strRef>
              <c:f>'FICHA TÉCNICA (26)'!$H$23</c:f>
              <c:strCache>
                <c:ptCount val="1"/>
                <c:pt idx="0">
                  <c:v>Resultados</c:v>
                </c:pt>
              </c:strCache>
            </c:strRef>
          </c:tx>
          <c:spPr>
            <a:solidFill>
              <a:schemeClr val="accent3"/>
            </a:solidFill>
            <a:ln>
              <a:noFill/>
            </a:ln>
            <a:effectLst/>
          </c:spPr>
          <c:invertIfNegative val="0"/>
          <c:val>
            <c:numRef>
              <c:f>'FICHA TÉCNICA (26)'!$H$25:$H$28</c:f>
              <c:numCache>
                <c:formatCode>0%</c:formatCode>
                <c:ptCount val="4"/>
              </c:numCache>
            </c:numRef>
          </c:val>
          <c:extLst xmlns:c16r2="http://schemas.microsoft.com/office/drawing/2015/06/chart">
            <c:ext xmlns:c16="http://schemas.microsoft.com/office/drawing/2014/chart" uri="{C3380CC4-5D6E-409C-BE32-E72D297353CC}">
              <c16:uniqueId val="{00000002-FD77-4E98-B55C-1674F74B9053}"/>
            </c:ext>
          </c:extLst>
        </c:ser>
        <c:dLbls>
          <c:showLegendKey val="0"/>
          <c:showVal val="0"/>
          <c:showCatName val="0"/>
          <c:showSerName val="0"/>
          <c:showPercent val="0"/>
          <c:showBubbleSize val="0"/>
        </c:dLbls>
        <c:gapWidth val="61"/>
        <c:overlap val="3"/>
        <c:axId val="545869440"/>
        <c:axId val="545872576"/>
      </c:barChart>
      <c:catAx>
        <c:axId val="545869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45872576"/>
        <c:crosses val="autoZero"/>
        <c:auto val="1"/>
        <c:lblAlgn val="ctr"/>
        <c:lblOffset val="100"/>
        <c:noMultiLvlLbl val="0"/>
      </c:catAx>
      <c:valAx>
        <c:axId val="5458725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4586944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(27)'!$C$24</c:f>
              <c:strCache>
                <c:ptCount val="1"/>
                <c:pt idx="0">
                  <c:v>Meta final</c:v>
                </c:pt>
              </c:strCache>
            </c:strRef>
          </c:tx>
          <c:spPr>
            <a:solidFill>
              <a:schemeClr val="accent1"/>
            </a:solidFill>
            <a:ln>
              <a:noFill/>
            </a:ln>
            <a:effectLst/>
          </c:spPr>
          <c:invertIfNegative val="0"/>
          <c:val>
            <c:numRef>
              <c:f>'FICHA TÉCNICA (27)'!$C$25:$C$28</c:f>
              <c:numCache>
                <c:formatCode>_-* #,##0.0_-;\-* #,##0.0_-;_-* "-"_-;_-@_-</c:formatCode>
                <c:ptCount val="4"/>
                <c:pt idx="0">
                  <c:v>4.5</c:v>
                </c:pt>
              </c:numCache>
            </c:numRef>
          </c:val>
          <c:extLst xmlns:c16r2="http://schemas.microsoft.com/office/drawing/2015/06/chart">
            <c:ext xmlns:c16="http://schemas.microsoft.com/office/drawing/2014/chart" uri="{C3380CC4-5D6E-409C-BE32-E72D297353CC}">
              <c16:uniqueId val="{00000000-4F33-42B3-A993-12C7199FF87E}"/>
            </c:ext>
          </c:extLst>
        </c:ser>
        <c:ser>
          <c:idx val="1"/>
          <c:order val="1"/>
          <c:tx>
            <c:strRef>
              <c:f>'FICHA TÉCNICA (27)'!$D$24</c:f>
              <c:strCache>
                <c:ptCount val="1"/>
                <c:pt idx="0">
                  <c:v>Meta periodo</c:v>
                </c:pt>
              </c:strCache>
            </c:strRef>
          </c:tx>
          <c:spPr>
            <a:solidFill>
              <a:schemeClr val="accent2"/>
            </a:solidFill>
            <a:ln>
              <a:noFill/>
            </a:ln>
            <a:effectLst/>
          </c:spPr>
          <c:invertIfNegative val="0"/>
          <c:val>
            <c:numRef>
              <c:f>'FICHA TÉCNICA (27)'!$D$25:$D$28</c:f>
              <c:numCache>
                <c:formatCode>_-* #,##0.0_-;\-* #,##0.0_-;_-* "-"_-;_-@_-</c:formatCode>
                <c:ptCount val="4"/>
                <c:pt idx="1">
                  <c:v>4.5</c:v>
                </c:pt>
                <c:pt idx="3">
                  <c:v>4.5</c:v>
                </c:pt>
              </c:numCache>
            </c:numRef>
          </c:val>
          <c:extLst xmlns:c16r2="http://schemas.microsoft.com/office/drawing/2015/06/chart">
            <c:ext xmlns:c16="http://schemas.microsoft.com/office/drawing/2014/chart" uri="{C3380CC4-5D6E-409C-BE32-E72D297353CC}">
              <c16:uniqueId val="{00000001-4F33-42B3-A993-12C7199FF87E}"/>
            </c:ext>
          </c:extLst>
        </c:ser>
        <c:ser>
          <c:idx val="2"/>
          <c:order val="2"/>
          <c:tx>
            <c:strRef>
              <c:f>'FICHA TÉCNICA (27)'!$H$23</c:f>
              <c:strCache>
                <c:ptCount val="1"/>
                <c:pt idx="0">
                  <c:v>Resultados</c:v>
                </c:pt>
              </c:strCache>
            </c:strRef>
          </c:tx>
          <c:spPr>
            <a:solidFill>
              <a:schemeClr val="accent3"/>
            </a:solidFill>
            <a:ln>
              <a:noFill/>
            </a:ln>
            <a:effectLst/>
          </c:spPr>
          <c:invertIfNegative val="0"/>
          <c:val>
            <c:numRef>
              <c:f>'FICHA TÉCNICA (27)'!$H$25:$H$28</c:f>
              <c:numCache>
                <c:formatCode>_-* #,##0.0_-;\-* #,##0.0_-;_-* "-"_-;_-@_-</c:formatCode>
                <c:ptCount val="4"/>
                <c:pt idx="1">
                  <c:v>0</c:v>
                </c:pt>
                <c:pt idx="3">
                  <c:v>0</c:v>
                </c:pt>
              </c:numCache>
            </c:numRef>
          </c:val>
          <c:extLst xmlns:c16r2="http://schemas.microsoft.com/office/drawing/2015/06/chart">
            <c:ext xmlns:c16="http://schemas.microsoft.com/office/drawing/2014/chart" uri="{C3380CC4-5D6E-409C-BE32-E72D297353CC}">
              <c16:uniqueId val="{00000002-4F33-42B3-A993-12C7199FF87E}"/>
            </c:ext>
          </c:extLst>
        </c:ser>
        <c:dLbls>
          <c:showLegendKey val="0"/>
          <c:showVal val="0"/>
          <c:showCatName val="0"/>
          <c:showSerName val="0"/>
          <c:showPercent val="0"/>
          <c:showBubbleSize val="0"/>
        </c:dLbls>
        <c:gapWidth val="61"/>
        <c:overlap val="3"/>
        <c:axId val="545870616"/>
        <c:axId val="545867872"/>
      </c:barChart>
      <c:catAx>
        <c:axId val="545870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45867872"/>
        <c:crosses val="autoZero"/>
        <c:auto val="1"/>
        <c:lblAlgn val="ctr"/>
        <c:lblOffset val="100"/>
        <c:noMultiLvlLbl val="0"/>
      </c:catAx>
      <c:valAx>
        <c:axId val="545867872"/>
        <c:scaling>
          <c:orientation val="minMax"/>
        </c:scaling>
        <c:delete val="0"/>
        <c:axPos val="l"/>
        <c:majorGridlines>
          <c:spPr>
            <a:ln w="9525" cap="flat" cmpd="sng" algn="ctr">
              <a:solidFill>
                <a:schemeClr val="tx1">
                  <a:lumMod val="15000"/>
                  <a:lumOff val="85000"/>
                </a:schemeClr>
              </a:solidFill>
              <a:round/>
            </a:ln>
            <a:effectLst/>
          </c:spPr>
        </c:majorGridlines>
        <c:numFmt formatCode="_-* #,##0.0_-;\-* #,##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458706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(28)'!$C$24</c:f>
              <c:strCache>
                <c:ptCount val="1"/>
                <c:pt idx="0">
                  <c:v>Meta final</c:v>
                </c:pt>
              </c:strCache>
            </c:strRef>
          </c:tx>
          <c:spPr>
            <a:solidFill>
              <a:schemeClr val="accent1"/>
            </a:solidFill>
            <a:ln>
              <a:noFill/>
            </a:ln>
            <a:effectLst/>
          </c:spPr>
          <c:invertIfNegative val="0"/>
          <c:val>
            <c:numRef>
              <c:f>'FICHA TÉCNICA (28)'!$C$25:$C$28</c:f>
              <c:numCache>
                <c:formatCode>_-* #,##0.0_-;\-* #,##0.0_-;_-* "-"_-;_-@_-</c:formatCode>
                <c:ptCount val="4"/>
                <c:pt idx="0">
                  <c:v>68.3</c:v>
                </c:pt>
              </c:numCache>
            </c:numRef>
          </c:val>
          <c:extLst xmlns:c16r2="http://schemas.microsoft.com/office/drawing/2015/06/chart">
            <c:ext xmlns:c16="http://schemas.microsoft.com/office/drawing/2014/chart" uri="{C3380CC4-5D6E-409C-BE32-E72D297353CC}">
              <c16:uniqueId val="{00000000-AAEE-4510-8209-BD7A2380360B}"/>
            </c:ext>
          </c:extLst>
        </c:ser>
        <c:ser>
          <c:idx val="1"/>
          <c:order val="1"/>
          <c:tx>
            <c:strRef>
              <c:f>'FICHA TÉCNICA (28)'!$D$24</c:f>
              <c:strCache>
                <c:ptCount val="1"/>
                <c:pt idx="0">
                  <c:v>Meta periodo</c:v>
                </c:pt>
              </c:strCache>
            </c:strRef>
          </c:tx>
          <c:spPr>
            <a:solidFill>
              <a:schemeClr val="accent2"/>
            </a:solidFill>
            <a:ln>
              <a:noFill/>
            </a:ln>
            <a:effectLst/>
          </c:spPr>
          <c:invertIfNegative val="0"/>
          <c:val>
            <c:numRef>
              <c:f>'FICHA TÉCNICA (28)'!$D$25:$D$28</c:f>
              <c:numCache>
                <c:formatCode>_-* #,##0.0_-;\-* #,##0.0_-;_-* "-"_-;_-@_-</c:formatCode>
                <c:ptCount val="4"/>
                <c:pt idx="1">
                  <c:v>68.3</c:v>
                </c:pt>
                <c:pt idx="3">
                  <c:v>68.3</c:v>
                </c:pt>
              </c:numCache>
            </c:numRef>
          </c:val>
          <c:extLst xmlns:c16r2="http://schemas.microsoft.com/office/drawing/2015/06/chart">
            <c:ext xmlns:c16="http://schemas.microsoft.com/office/drawing/2014/chart" uri="{C3380CC4-5D6E-409C-BE32-E72D297353CC}">
              <c16:uniqueId val="{00000001-AAEE-4510-8209-BD7A2380360B}"/>
            </c:ext>
          </c:extLst>
        </c:ser>
        <c:ser>
          <c:idx val="2"/>
          <c:order val="2"/>
          <c:tx>
            <c:strRef>
              <c:f>'FICHA TÉCNICA (28)'!$H$23</c:f>
              <c:strCache>
                <c:ptCount val="1"/>
                <c:pt idx="0">
                  <c:v>Resultados</c:v>
                </c:pt>
              </c:strCache>
            </c:strRef>
          </c:tx>
          <c:spPr>
            <a:solidFill>
              <a:schemeClr val="accent3"/>
            </a:solidFill>
            <a:ln>
              <a:noFill/>
            </a:ln>
            <a:effectLst/>
          </c:spPr>
          <c:invertIfNegative val="0"/>
          <c:val>
            <c:numRef>
              <c:f>'FICHA TÉCNICA (28)'!$H$25:$H$28</c:f>
              <c:numCache>
                <c:formatCode>_(* #,##0_);_(* \(#,##0\);_(* "-"_);_(@_)</c:formatCode>
                <c:ptCount val="4"/>
                <c:pt idx="1">
                  <c:v>0</c:v>
                </c:pt>
                <c:pt idx="3">
                  <c:v>0</c:v>
                </c:pt>
              </c:numCache>
            </c:numRef>
          </c:val>
          <c:extLst xmlns:c16r2="http://schemas.microsoft.com/office/drawing/2015/06/chart">
            <c:ext xmlns:c16="http://schemas.microsoft.com/office/drawing/2014/chart" uri="{C3380CC4-5D6E-409C-BE32-E72D297353CC}">
              <c16:uniqueId val="{00000002-AAEE-4510-8209-BD7A2380360B}"/>
            </c:ext>
          </c:extLst>
        </c:ser>
        <c:dLbls>
          <c:showLegendKey val="0"/>
          <c:showVal val="0"/>
          <c:showCatName val="0"/>
          <c:showSerName val="0"/>
          <c:showPercent val="0"/>
          <c:showBubbleSize val="0"/>
        </c:dLbls>
        <c:gapWidth val="61"/>
        <c:overlap val="3"/>
        <c:axId val="545869832"/>
        <c:axId val="545872184"/>
      </c:barChart>
      <c:catAx>
        <c:axId val="545869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45872184"/>
        <c:crosses val="autoZero"/>
        <c:auto val="1"/>
        <c:lblAlgn val="ctr"/>
        <c:lblOffset val="100"/>
        <c:noMultiLvlLbl val="0"/>
      </c:catAx>
      <c:valAx>
        <c:axId val="545872184"/>
        <c:scaling>
          <c:orientation val="minMax"/>
        </c:scaling>
        <c:delete val="0"/>
        <c:axPos val="l"/>
        <c:majorGridlines>
          <c:spPr>
            <a:ln w="9525" cap="flat" cmpd="sng" algn="ctr">
              <a:solidFill>
                <a:schemeClr val="tx1">
                  <a:lumMod val="15000"/>
                  <a:lumOff val="85000"/>
                </a:schemeClr>
              </a:solidFill>
              <a:round/>
            </a:ln>
            <a:effectLst/>
          </c:spPr>
        </c:majorGridlines>
        <c:numFmt formatCode="_-* #,##0.0_-;\-* #,##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45869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(29)'!$C$24</c:f>
              <c:strCache>
                <c:ptCount val="1"/>
                <c:pt idx="0">
                  <c:v>Meta final</c:v>
                </c:pt>
              </c:strCache>
            </c:strRef>
          </c:tx>
          <c:spPr>
            <a:solidFill>
              <a:schemeClr val="accent1"/>
            </a:solidFill>
            <a:ln>
              <a:noFill/>
            </a:ln>
            <a:effectLst/>
          </c:spPr>
          <c:invertIfNegative val="0"/>
          <c:val>
            <c:numRef>
              <c:f>'FICHA TÉCNICA (29)'!$C$25:$C$28</c:f>
              <c:numCache>
                <c:formatCode>_-* #,##0.0_-;\-* #,##0.0_-;_-* "-"_-;_-@_-</c:formatCode>
                <c:ptCount val="4"/>
                <c:pt idx="0">
                  <c:v>100</c:v>
                </c:pt>
              </c:numCache>
            </c:numRef>
          </c:val>
          <c:extLst xmlns:c16r2="http://schemas.microsoft.com/office/drawing/2015/06/chart">
            <c:ext xmlns:c16="http://schemas.microsoft.com/office/drawing/2014/chart" uri="{C3380CC4-5D6E-409C-BE32-E72D297353CC}">
              <c16:uniqueId val="{00000000-1BF1-4085-8E44-417C79C18DFD}"/>
            </c:ext>
          </c:extLst>
        </c:ser>
        <c:ser>
          <c:idx val="1"/>
          <c:order val="1"/>
          <c:tx>
            <c:strRef>
              <c:f>'FICHA TÉCNICA (29)'!$D$24</c:f>
              <c:strCache>
                <c:ptCount val="1"/>
                <c:pt idx="0">
                  <c:v>Meta periodo</c:v>
                </c:pt>
              </c:strCache>
            </c:strRef>
          </c:tx>
          <c:spPr>
            <a:solidFill>
              <a:schemeClr val="accent2"/>
            </a:solidFill>
            <a:ln>
              <a:noFill/>
            </a:ln>
            <a:effectLst/>
          </c:spPr>
          <c:invertIfNegative val="0"/>
          <c:val>
            <c:numRef>
              <c:f>'FICHA TÉCNICA (29)'!$D$25:$D$28</c:f>
              <c:numCache>
                <c:formatCode>_-* #,##0.0_-;\-* #,##0.0_-;_-* "-"_-;_-@_-</c:formatCode>
                <c:ptCount val="4"/>
                <c:pt idx="1">
                  <c:v>49</c:v>
                </c:pt>
                <c:pt idx="3">
                  <c:v>100</c:v>
                </c:pt>
              </c:numCache>
            </c:numRef>
          </c:val>
          <c:extLst xmlns:c16r2="http://schemas.microsoft.com/office/drawing/2015/06/chart">
            <c:ext xmlns:c16="http://schemas.microsoft.com/office/drawing/2014/chart" uri="{C3380CC4-5D6E-409C-BE32-E72D297353CC}">
              <c16:uniqueId val="{00000001-1BF1-4085-8E44-417C79C18DFD}"/>
            </c:ext>
          </c:extLst>
        </c:ser>
        <c:ser>
          <c:idx val="2"/>
          <c:order val="2"/>
          <c:tx>
            <c:strRef>
              <c:f>'FICHA TÉCNICA (29)'!$H$23</c:f>
              <c:strCache>
                <c:ptCount val="1"/>
                <c:pt idx="0">
                  <c:v>Resultados</c:v>
                </c:pt>
              </c:strCache>
            </c:strRef>
          </c:tx>
          <c:spPr>
            <a:solidFill>
              <a:schemeClr val="accent3"/>
            </a:solidFill>
            <a:ln>
              <a:noFill/>
            </a:ln>
            <a:effectLst/>
          </c:spPr>
          <c:invertIfNegative val="0"/>
          <c:val>
            <c:numRef>
              <c:f>'FICHA TÉCNICA (29)'!$H$25:$H$28</c:f>
              <c:numCache>
                <c:formatCode>_-* #,##0.0_-;\-* #,##0.0_-;_-* "-"_-;_-@_-</c:formatCode>
                <c:ptCount val="4"/>
                <c:pt idx="1">
                  <c:v>0</c:v>
                </c:pt>
                <c:pt idx="3">
                  <c:v>0</c:v>
                </c:pt>
              </c:numCache>
            </c:numRef>
          </c:val>
          <c:extLst xmlns:c16r2="http://schemas.microsoft.com/office/drawing/2015/06/chart">
            <c:ext xmlns:c16="http://schemas.microsoft.com/office/drawing/2014/chart" uri="{C3380CC4-5D6E-409C-BE32-E72D297353CC}">
              <c16:uniqueId val="{00000002-1BF1-4085-8E44-417C79C18DFD}"/>
            </c:ext>
          </c:extLst>
        </c:ser>
        <c:dLbls>
          <c:showLegendKey val="0"/>
          <c:showVal val="0"/>
          <c:showCatName val="0"/>
          <c:showSerName val="0"/>
          <c:showPercent val="0"/>
          <c:showBubbleSize val="0"/>
        </c:dLbls>
        <c:gapWidth val="61"/>
        <c:overlap val="3"/>
        <c:axId val="545870224"/>
        <c:axId val="545872968"/>
      </c:barChart>
      <c:catAx>
        <c:axId val="545870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45872968"/>
        <c:crosses val="autoZero"/>
        <c:auto val="1"/>
        <c:lblAlgn val="ctr"/>
        <c:lblOffset val="100"/>
        <c:noMultiLvlLbl val="0"/>
      </c:catAx>
      <c:valAx>
        <c:axId val="545872968"/>
        <c:scaling>
          <c:orientation val="minMax"/>
        </c:scaling>
        <c:delete val="0"/>
        <c:axPos val="l"/>
        <c:majorGridlines>
          <c:spPr>
            <a:ln w="9525" cap="flat" cmpd="sng" algn="ctr">
              <a:solidFill>
                <a:schemeClr val="tx1">
                  <a:lumMod val="15000"/>
                  <a:lumOff val="85000"/>
                </a:schemeClr>
              </a:solidFill>
              <a:round/>
            </a:ln>
            <a:effectLst/>
          </c:spPr>
        </c:majorGridlines>
        <c:numFmt formatCode="_-* #,##0.0_-;\-* #,##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45870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(30)'!$C$24</c:f>
              <c:strCache>
                <c:ptCount val="1"/>
                <c:pt idx="0">
                  <c:v>Meta final</c:v>
                </c:pt>
              </c:strCache>
            </c:strRef>
          </c:tx>
          <c:spPr>
            <a:solidFill>
              <a:schemeClr val="accent1"/>
            </a:solidFill>
            <a:ln>
              <a:noFill/>
            </a:ln>
            <a:effectLst/>
          </c:spPr>
          <c:invertIfNegative val="0"/>
          <c:val>
            <c:numRef>
              <c:f>'FICHA TÉCNICA (30)'!$C$25:$C$28</c:f>
              <c:numCache>
                <c:formatCode>_(* #,##0_);_(* \(#,##0\);_(* "-"_);_(@_)</c:formatCode>
                <c:ptCount val="4"/>
                <c:pt idx="0">
                  <c:v>7</c:v>
                </c:pt>
              </c:numCache>
            </c:numRef>
          </c:val>
          <c:extLst xmlns:c16r2="http://schemas.microsoft.com/office/drawing/2015/06/chart">
            <c:ext xmlns:c16="http://schemas.microsoft.com/office/drawing/2014/chart" uri="{C3380CC4-5D6E-409C-BE32-E72D297353CC}">
              <c16:uniqueId val="{00000000-C73B-4FC8-8A95-F60CD187EF25}"/>
            </c:ext>
          </c:extLst>
        </c:ser>
        <c:ser>
          <c:idx val="1"/>
          <c:order val="1"/>
          <c:tx>
            <c:strRef>
              <c:f>'FICHA TÉCNICA (30)'!$D$24</c:f>
              <c:strCache>
                <c:ptCount val="1"/>
                <c:pt idx="0">
                  <c:v>Meta periodo</c:v>
                </c:pt>
              </c:strCache>
            </c:strRef>
          </c:tx>
          <c:spPr>
            <a:solidFill>
              <a:schemeClr val="accent2"/>
            </a:solidFill>
            <a:ln>
              <a:noFill/>
            </a:ln>
            <a:effectLst/>
          </c:spPr>
          <c:invertIfNegative val="0"/>
          <c:val>
            <c:numRef>
              <c:f>'FICHA TÉCNICA (30)'!$D$25:$D$28</c:f>
              <c:numCache>
                <c:formatCode>_(* #,##0_);_(* \(#,##0\);_(* "-"_);_(@_)</c:formatCode>
                <c:ptCount val="4"/>
                <c:pt idx="1">
                  <c:v>7</c:v>
                </c:pt>
                <c:pt idx="3">
                  <c:v>7</c:v>
                </c:pt>
              </c:numCache>
            </c:numRef>
          </c:val>
          <c:extLst xmlns:c16r2="http://schemas.microsoft.com/office/drawing/2015/06/chart">
            <c:ext xmlns:c16="http://schemas.microsoft.com/office/drawing/2014/chart" uri="{C3380CC4-5D6E-409C-BE32-E72D297353CC}">
              <c16:uniqueId val="{00000001-C73B-4FC8-8A95-F60CD187EF25}"/>
            </c:ext>
          </c:extLst>
        </c:ser>
        <c:ser>
          <c:idx val="2"/>
          <c:order val="2"/>
          <c:tx>
            <c:strRef>
              <c:f>'FICHA TÉCNICA (30)'!$H$23</c:f>
              <c:strCache>
                <c:ptCount val="1"/>
                <c:pt idx="0">
                  <c:v>Resultados</c:v>
                </c:pt>
              </c:strCache>
            </c:strRef>
          </c:tx>
          <c:spPr>
            <a:solidFill>
              <a:schemeClr val="accent3"/>
            </a:solidFill>
            <a:ln>
              <a:noFill/>
            </a:ln>
            <a:effectLst/>
          </c:spPr>
          <c:invertIfNegative val="0"/>
          <c:val>
            <c:numRef>
              <c:f>'FICHA TÉCNICA (30)'!$H$25:$H$28</c:f>
              <c:numCache>
                <c:formatCode>_(* #,##0_);_(* \(#,##0\);_(* "-"_);_(@_)</c:formatCode>
                <c:ptCount val="4"/>
                <c:pt idx="1">
                  <c:v>0</c:v>
                </c:pt>
                <c:pt idx="3">
                  <c:v>0</c:v>
                </c:pt>
              </c:numCache>
            </c:numRef>
          </c:val>
          <c:extLst xmlns:c16r2="http://schemas.microsoft.com/office/drawing/2015/06/chart">
            <c:ext xmlns:c16="http://schemas.microsoft.com/office/drawing/2014/chart" uri="{C3380CC4-5D6E-409C-BE32-E72D297353CC}">
              <c16:uniqueId val="{00000002-C73B-4FC8-8A95-F60CD187EF25}"/>
            </c:ext>
          </c:extLst>
        </c:ser>
        <c:dLbls>
          <c:showLegendKey val="0"/>
          <c:showVal val="0"/>
          <c:showCatName val="0"/>
          <c:showSerName val="0"/>
          <c:showPercent val="0"/>
          <c:showBubbleSize val="0"/>
        </c:dLbls>
        <c:gapWidth val="61"/>
        <c:overlap val="3"/>
        <c:axId val="545871008"/>
        <c:axId val="545873360"/>
      </c:barChart>
      <c:catAx>
        <c:axId val="5458710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45873360"/>
        <c:crosses val="autoZero"/>
        <c:auto val="1"/>
        <c:lblAlgn val="ctr"/>
        <c:lblOffset val="100"/>
        <c:noMultiLvlLbl val="0"/>
      </c:catAx>
      <c:valAx>
        <c:axId val="54587336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458710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(31)'!$C$24</c:f>
              <c:strCache>
                <c:ptCount val="1"/>
                <c:pt idx="0">
                  <c:v>Meta final</c:v>
                </c:pt>
              </c:strCache>
            </c:strRef>
          </c:tx>
          <c:spPr>
            <a:solidFill>
              <a:schemeClr val="accent1"/>
            </a:solidFill>
            <a:ln>
              <a:noFill/>
            </a:ln>
            <a:effectLst/>
          </c:spPr>
          <c:invertIfNegative val="0"/>
          <c:val>
            <c:numRef>
              <c:f>'FICHA TÉCNICA (31)'!$C$25:$C$28</c:f>
              <c:numCache>
                <c:formatCode>_(* #,##0_);_(* \(#,##0\);_(* "-"_);_(@_)</c:formatCode>
                <c:ptCount val="4"/>
              </c:numCache>
            </c:numRef>
          </c:val>
          <c:extLst xmlns:c16r2="http://schemas.microsoft.com/office/drawing/2015/06/chart">
            <c:ext xmlns:c16="http://schemas.microsoft.com/office/drawing/2014/chart" uri="{C3380CC4-5D6E-409C-BE32-E72D297353CC}">
              <c16:uniqueId val="{00000000-0604-4F67-A83F-B25A26E87B63}"/>
            </c:ext>
          </c:extLst>
        </c:ser>
        <c:ser>
          <c:idx val="1"/>
          <c:order val="1"/>
          <c:tx>
            <c:strRef>
              <c:f>'FICHA TÉCNICA (31)'!$D$24</c:f>
              <c:strCache>
                <c:ptCount val="1"/>
                <c:pt idx="0">
                  <c:v>Meta periodo</c:v>
                </c:pt>
              </c:strCache>
            </c:strRef>
          </c:tx>
          <c:spPr>
            <a:solidFill>
              <a:schemeClr val="accent2"/>
            </a:solidFill>
            <a:ln>
              <a:noFill/>
            </a:ln>
            <a:effectLst/>
          </c:spPr>
          <c:invertIfNegative val="0"/>
          <c:val>
            <c:numRef>
              <c:f>'FICHA TÉCNICA (31)'!$D$25:$D$28</c:f>
              <c:numCache>
                <c:formatCode>_(* #,##0_);_(* \(#,##0\);_(* "-"_);_(@_)</c:formatCode>
                <c:ptCount val="4"/>
                <c:pt idx="3">
                  <c:v>700</c:v>
                </c:pt>
              </c:numCache>
            </c:numRef>
          </c:val>
          <c:extLst xmlns:c16r2="http://schemas.microsoft.com/office/drawing/2015/06/chart">
            <c:ext xmlns:c16="http://schemas.microsoft.com/office/drawing/2014/chart" uri="{C3380CC4-5D6E-409C-BE32-E72D297353CC}">
              <c16:uniqueId val="{00000001-0604-4F67-A83F-B25A26E87B63}"/>
            </c:ext>
          </c:extLst>
        </c:ser>
        <c:ser>
          <c:idx val="2"/>
          <c:order val="2"/>
          <c:tx>
            <c:strRef>
              <c:f>'FICHA TÉCNICA (31)'!$H$23</c:f>
              <c:strCache>
                <c:ptCount val="1"/>
                <c:pt idx="0">
                  <c:v>Resultados</c:v>
                </c:pt>
              </c:strCache>
            </c:strRef>
          </c:tx>
          <c:spPr>
            <a:solidFill>
              <a:schemeClr val="accent3"/>
            </a:solidFill>
            <a:ln>
              <a:noFill/>
            </a:ln>
            <a:effectLst/>
          </c:spPr>
          <c:invertIfNegative val="0"/>
          <c:val>
            <c:numRef>
              <c:f>'FICHA TÉCNICA (31)'!$H$25:$H$28</c:f>
              <c:numCache>
                <c:formatCode>_(* #,##0_);_(* \(#,##0\);_(* "-"_);_(@_)</c:formatCode>
                <c:ptCount val="4"/>
                <c:pt idx="3">
                  <c:v>0</c:v>
                </c:pt>
              </c:numCache>
            </c:numRef>
          </c:val>
          <c:extLst xmlns:c16r2="http://schemas.microsoft.com/office/drawing/2015/06/chart">
            <c:ext xmlns:c16="http://schemas.microsoft.com/office/drawing/2014/chart" uri="{C3380CC4-5D6E-409C-BE32-E72D297353CC}">
              <c16:uniqueId val="{00000002-0604-4F67-A83F-B25A26E87B63}"/>
            </c:ext>
          </c:extLst>
        </c:ser>
        <c:dLbls>
          <c:showLegendKey val="0"/>
          <c:showVal val="0"/>
          <c:showCatName val="0"/>
          <c:showSerName val="0"/>
          <c:showPercent val="0"/>
          <c:showBubbleSize val="0"/>
        </c:dLbls>
        <c:gapWidth val="61"/>
        <c:overlap val="3"/>
        <c:axId val="545873752"/>
        <c:axId val="545866696"/>
      </c:barChart>
      <c:catAx>
        <c:axId val="545873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45866696"/>
        <c:crosses val="autoZero"/>
        <c:auto val="1"/>
        <c:lblAlgn val="ctr"/>
        <c:lblOffset val="100"/>
        <c:noMultiLvlLbl val="0"/>
      </c:catAx>
      <c:valAx>
        <c:axId val="54586669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45873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(32)'!$C$24</c:f>
              <c:strCache>
                <c:ptCount val="1"/>
                <c:pt idx="0">
                  <c:v>Meta final</c:v>
                </c:pt>
              </c:strCache>
            </c:strRef>
          </c:tx>
          <c:spPr>
            <a:solidFill>
              <a:schemeClr val="accent1"/>
            </a:solidFill>
            <a:ln>
              <a:noFill/>
            </a:ln>
            <a:effectLst/>
          </c:spPr>
          <c:invertIfNegative val="0"/>
          <c:val>
            <c:numRef>
              <c:f>'FICHA TÉCNICA (32)'!$C$25:$C$28</c:f>
              <c:numCache>
                <c:formatCode>0.00%</c:formatCode>
                <c:ptCount val="4"/>
                <c:pt idx="0">
                  <c:v>0.86199999999999999</c:v>
                </c:pt>
              </c:numCache>
            </c:numRef>
          </c:val>
          <c:extLst xmlns:c16r2="http://schemas.microsoft.com/office/drawing/2015/06/chart">
            <c:ext xmlns:c16="http://schemas.microsoft.com/office/drawing/2014/chart" uri="{C3380CC4-5D6E-409C-BE32-E72D297353CC}">
              <c16:uniqueId val="{00000000-A415-41B6-89BF-A92A6435A857}"/>
            </c:ext>
          </c:extLst>
        </c:ser>
        <c:ser>
          <c:idx val="1"/>
          <c:order val="1"/>
          <c:tx>
            <c:strRef>
              <c:f>'FICHA TÉCNICA (32)'!$D$24</c:f>
              <c:strCache>
                <c:ptCount val="1"/>
                <c:pt idx="0">
                  <c:v>Meta periodo</c:v>
                </c:pt>
              </c:strCache>
            </c:strRef>
          </c:tx>
          <c:spPr>
            <a:solidFill>
              <a:schemeClr val="accent2"/>
            </a:solidFill>
            <a:ln>
              <a:noFill/>
            </a:ln>
            <a:effectLst/>
          </c:spPr>
          <c:invertIfNegative val="0"/>
          <c:val>
            <c:numRef>
              <c:f>'FICHA TÉCNICA (32)'!$D$25:$D$28</c:f>
              <c:numCache>
                <c:formatCode>0.00%</c:formatCode>
                <c:ptCount val="4"/>
                <c:pt idx="1">
                  <c:v>0.86199999999999999</c:v>
                </c:pt>
                <c:pt idx="3">
                  <c:v>0.86199999999999999</c:v>
                </c:pt>
              </c:numCache>
            </c:numRef>
          </c:val>
          <c:extLst xmlns:c16r2="http://schemas.microsoft.com/office/drawing/2015/06/chart">
            <c:ext xmlns:c16="http://schemas.microsoft.com/office/drawing/2014/chart" uri="{C3380CC4-5D6E-409C-BE32-E72D297353CC}">
              <c16:uniqueId val="{00000001-A415-41B6-89BF-A92A6435A857}"/>
            </c:ext>
          </c:extLst>
        </c:ser>
        <c:ser>
          <c:idx val="2"/>
          <c:order val="2"/>
          <c:tx>
            <c:strRef>
              <c:f>'FICHA TÉCNICA (32)'!$H$23</c:f>
              <c:strCache>
                <c:ptCount val="1"/>
                <c:pt idx="0">
                  <c:v>Resultados</c:v>
                </c:pt>
              </c:strCache>
            </c:strRef>
          </c:tx>
          <c:spPr>
            <a:solidFill>
              <a:schemeClr val="accent3"/>
            </a:solidFill>
            <a:ln>
              <a:noFill/>
            </a:ln>
            <a:effectLst/>
          </c:spPr>
          <c:invertIfNegative val="0"/>
          <c:val>
            <c:numRef>
              <c:f>'FICHA TÉCNICA (32)'!$H$25:$H$28</c:f>
              <c:numCache>
                <c:formatCode>0.00%</c:formatCode>
                <c:ptCount val="4"/>
              </c:numCache>
            </c:numRef>
          </c:val>
          <c:extLst xmlns:c16r2="http://schemas.microsoft.com/office/drawing/2015/06/chart">
            <c:ext xmlns:c16="http://schemas.microsoft.com/office/drawing/2014/chart" uri="{C3380CC4-5D6E-409C-BE32-E72D297353CC}">
              <c16:uniqueId val="{00000002-A415-41B6-89BF-A92A6435A857}"/>
            </c:ext>
          </c:extLst>
        </c:ser>
        <c:dLbls>
          <c:showLegendKey val="0"/>
          <c:showVal val="0"/>
          <c:showCatName val="0"/>
          <c:showSerName val="0"/>
          <c:showPercent val="0"/>
          <c:showBubbleSize val="0"/>
        </c:dLbls>
        <c:gapWidth val="61"/>
        <c:overlap val="3"/>
        <c:axId val="545867480"/>
        <c:axId val="545868264"/>
      </c:barChart>
      <c:catAx>
        <c:axId val="545867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45868264"/>
        <c:crosses val="autoZero"/>
        <c:auto val="1"/>
        <c:lblAlgn val="ctr"/>
        <c:lblOffset val="100"/>
        <c:noMultiLvlLbl val="0"/>
      </c:catAx>
      <c:valAx>
        <c:axId val="54586826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458674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Formacion!$C$24</c:f>
              <c:strCache>
                <c:ptCount val="1"/>
                <c:pt idx="0">
                  <c:v>Meta final</c:v>
                </c:pt>
              </c:strCache>
            </c:strRef>
          </c:tx>
          <c:spPr>
            <a:solidFill>
              <a:schemeClr val="accent1"/>
            </a:solidFill>
            <a:ln>
              <a:noFill/>
            </a:ln>
            <a:effectLst/>
          </c:spPr>
          <c:invertIfNegative val="0"/>
          <c:val>
            <c:numRef>
              <c:f>Formacion!$C$25:$C$28</c:f>
              <c:numCache>
                <c:formatCode>_(* #,##0_);_(* \(#,##0\);_(* "-"_);_(@_)</c:formatCode>
                <c:ptCount val="4"/>
                <c:pt idx="0">
                  <c:v>20</c:v>
                </c:pt>
              </c:numCache>
            </c:numRef>
          </c:val>
          <c:extLst xmlns:c16r2="http://schemas.microsoft.com/office/drawing/2015/06/chart">
            <c:ext xmlns:c16="http://schemas.microsoft.com/office/drawing/2014/chart" uri="{C3380CC4-5D6E-409C-BE32-E72D297353CC}">
              <c16:uniqueId val="{00000000-BC84-487F-B5B9-3FB2E7FD97FA}"/>
            </c:ext>
          </c:extLst>
        </c:ser>
        <c:ser>
          <c:idx val="1"/>
          <c:order val="1"/>
          <c:tx>
            <c:strRef>
              <c:f>Formacion!$D$24</c:f>
              <c:strCache>
                <c:ptCount val="1"/>
                <c:pt idx="0">
                  <c:v>Meta periodo</c:v>
                </c:pt>
              </c:strCache>
            </c:strRef>
          </c:tx>
          <c:spPr>
            <a:solidFill>
              <a:schemeClr val="accent2"/>
            </a:solidFill>
            <a:ln>
              <a:noFill/>
            </a:ln>
            <a:effectLst/>
          </c:spPr>
          <c:invertIfNegative val="0"/>
          <c:val>
            <c:numRef>
              <c:f>Formacion!$D$25:$D$28</c:f>
              <c:numCache>
                <c:formatCode>_(* #,##0_);_(* \(#,##0\);_(* "-"_);_(@_)</c:formatCode>
                <c:ptCount val="4"/>
                <c:pt idx="3">
                  <c:v>20</c:v>
                </c:pt>
              </c:numCache>
            </c:numRef>
          </c:val>
          <c:extLst xmlns:c16r2="http://schemas.microsoft.com/office/drawing/2015/06/chart">
            <c:ext xmlns:c16="http://schemas.microsoft.com/office/drawing/2014/chart" uri="{C3380CC4-5D6E-409C-BE32-E72D297353CC}">
              <c16:uniqueId val="{00000001-BC84-487F-B5B9-3FB2E7FD97FA}"/>
            </c:ext>
          </c:extLst>
        </c:ser>
        <c:ser>
          <c:idx val="2"/>
          <c:order val="2"/>
          <c:tx>
            <c:strRef>
              <c:f>Formacion!$H$23</c:f>
              <c:strCache>
                <c:ptCount val="1"/>
                <c:pt idx="0">
                  <c:v>Resultados</c:v>
                </c:pt>
              </c:strCache>
            </c:strRef>
          </c:tx>
          <c:spPr>
            <a:solidFill>
              <a:schemeClr val="accent3"/>
            </a:solidFill>
            <a:ln>
              <a:noFill/>
            </a:ln>
            <a:effectLst/>
          </c:spPr>
          <c:invertIfNegative val="0"/>
          <c:val>
            <c:numRef>
              <c:f>Formacion!$H$25:$H$28</c:f>
              <c:numCache>
                <c:formatCode>0.00%</c:formatCode>
                <c:ptCount val="4"/>
                <c:pt idx="3" formatCode="_(* #,##0_);_(* \(#,##0\);_(* &quot;-&quot;_);_(@_)">
                  <c:v>20</c:v>
                </c:pt>
              </c:numCache>
            </c:numRef>
          </c:val>
          <c:extLst xmlns:c16r2="http://schemas.microsoft.com/office/drawing/2015/06/chart">
            <c:ext xmlns:c16="http://schemas.microsoft.com/office/drawing/2014/chart" uri="{C3380CC4-5D6E-409C-BE32-E72D297353CC}">
              <c16:uniqueId val="{00000002-BC84-487F-B5B9-3FB2E7FD97FA}"/>
            </c:ext>
          </c:extLst>
        </c:ser>
        <c:dLbls>
          <c:showLegendKey val="0"/>
          <c:showVal val="0"/>
          <c:showCatName val="0"/>
          <c:showSerName val="0"/>
          <c:showPercent val="0"/>
          <c:showBubbleSize val="0"/>
        </c:dLbls>
        <c:gapWidth val="61"/>
        <c:overlap val="3"/>
        <c:axId val="702497656"/>
        <c:axId val="702503928"/>
      </c:barChart>
      <c:catAx>
        <c:axId val="702497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02503928"/>
        <c:crosses val="autoZero"/>
        <c:auto val="1"/>
        <c:lblAlgn val="ctr"/>
        <c:lblOffset val="100"/>
        <c:noMultiLvlLbl val="0"/>
      </c:catAx>
      <c:valAx>
        <c:axId val="702503928"/>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024976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'Indice de citaciones'!$C$24</c:f>
              <c:strCache>
                <c:ptCount val="1"/>
                <c:pt idx="0">
                  <c:v>Meta final</c:v>
                </c:pt>
              </c:strCache>
            </c:strRef>
          </c:tx>
          <c:spPr>
            <a:solidFill>
              <a:schemeClr val="accent1"/>
            </a:solidFill>
            <a:ln>
              <a:noFill/>
            </a:ln>
            <a:effectLst/>
          </c:spPr>
          <c:invertIfNegative val="0"/>
          <c:val>
            <c:numRef>
              <c:f>'Indice de citaciones'!$C$25:$C$28</c:f>
              <c:numCache>
                <c:formatCode>_(* #,##0_);_(* \(#,##0\);_(* "-"_);_(@_)</c:formatCode>
                <c:ptCount val="4"/>
                <c:pt idx="0">
                  <c:v>65</c:v>
                </c:pt>
              </c:numCache>
            </c:numRef>
          </c:val>
          <c:extLst xmlns:c16r2="http://schemas.microsoft.com/office/drawing/2015/06/chart">
            <c:ext xmlns:c16="http://schemas.microsoft.com/office/drawing/2014/chart" uri="{C3380CC4-5D6E-409C-BE32-E72D297353CC}">
              <c16:uniqueId val="{00000000-3B93-48E9-91E1-E44D70ED7D4C}"/>
            </c:ext>
          </c:extLst>
        </c:ser>
        <c:ser>
          <c:idx val="1"/>
          <c:order val="1"/>
          <c:tx>
            <c:strRef>
              <c:f>'Indice de citaciones'!$D$24</c:f>
              <c:strCache>
                <c:ptCount val="1"/>
                <c:pt idx="0">
                  <c:v>Meta periodo</c:v>
                </c:pt>
              </c:strCache>
            </c:strRef>
          </c:tx>
          <c:spPr>
            <a:solidFill>
              <a:schemeClr val="accent2"/>
            </a:solidFill>
            <a:ln>
              <a:noFill/>
            </a:ln>
            <a:effectLst/>
          </c:spPr>
          <c:invertIfNegative val="0"/>
          <c:val>
            <c:numRef>
              <c:f>'Indice de citaciones'!$D$25:$D$28</c:f>
              <c:numCache>
                <c:formatCode>0%</c:formatCode>
                <c:ptCount val="4"/>
                <c:pt idx="1">
                  <c:v>0.65</c:v>
                </c:pt>
                <c:pt idx="3">
                  <c:v>0.65</c:v>
                </c:pt>
              </c:numCache>
            </c:numRef>
          </c:val>
          <c:extLst xmlns:c16r2="http://schemas.microsoft.com/office/drawing/2015/06/chart">
            <c:ext xmlns:c16="http://schemas.microsoft.com/office/drawing/2014/chart" uri="{C3380CC4-5D6E-409C-BE32-E72D297353CC}">
              <c16:uniqueId val="{00000001-3B93-48E9-91E1-E44D70ED7D4C}"/>
            </c:ext>
          </c:extLst>
        </c:ser>
        <c:ser>
          <c:idx val="2"/>
          <c:order val="2"/>
          <c:tx>
            <c:strRef>
              <c:f>'Indice de citaciones'!$H$23</c:f>
              <c:strCache>
                <c:ptCount val="1"/>
                <c:pt idx="0">
                  <c:v>Resultados</c:v>
                </c:pt>
              </c:strCache>
            </c:strRef>
          </c:tx>
          <c:spPr>
            <a:solidFill>
              <a:schemeClr val="accent3"/>
            </a:solidFill>
            <a:ln>
              <a:noFill/>
            </a:ln>
            <a:effectLst/>
          </c:spPr>
          <c:invertIfNegative val="0"/>
          <c:val>
            <c:numRef>
              <c:f>'Indice de citaciones'!$H$25:$H$28</c:f>
              <c:numCache>
                <c:formatCode>0%</c:formatCode>
                <c:ptCount val="4"/>
                <c:pt idx="1">
                  <c:v>0.65</c:v>
                </c:pt>
                <c:pt idx="3">
                  <c:v>0.65</c:v>
                </c:pt>
              </c:numCache>
            </c:numRef>
          </c:val>
          <c:extLst xmlns:c16r2="http://schemas.microsoft.com/office/drawing/2015/06/chart">
            <c:ext xmlns:c16="http://schemas.microsoft.com/office/drawing/2014/chart" uri="{C3380CC4-5D6E-409C-BE32-E72D297353CC}">
              <c16:uniqueId val="{00000002-3B93-48E9-91E1-E44D70ED7D4C}"/>
            </c:ext>
          </c:extLst>
        </c:ser>
        <c:dLbls>
          <c:showLegendKey val="0"/>
          <c:showVal val="0"/>
          <c:showCatName val="0"/>
          <c:showSerName val="0"/>
          <c:showPercent val="0"/>
          <c:showBubbleSize val="0"/>
        </c:dLbls>
        <c:gapWidth val="61"/>
        <c:overlap val="3"/>
        <c:axId val="702499224"/>
        <c:axId val="702504320"/>
      </c:barChart>
      <c:catAx>
        <c:axId val="7024992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02504320"/>
        <c:crosses val="autoZero"/>
        <c:auto val="1"/>
        <c:lblAlgn val="ctr"/>
        <c:lblOffset val="100"/>
        <c:noMultiLvlLbl val="0"/>
      </c:catAx>
      <c:valAx>
        <c:axId val="702504320"/>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024992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'factor de impacto'!$C$24</c:f>
              <c:strCache>
                <c:ptCount val="1"/>
                <c:pt idx="0">
                  <c:v>Meta final</c:v>
                </c:pt>
              </c:strCache>
            </c:strRef>
          </c:tx>
          <c:spPr>
            <a:solidFill>
              <a:schemeClr val="accent1"/>
            </a:solidFill>
            <a:ln>
              <a:noFill/>
            </a:ln>
            <a:effectLst/>
          </c:spPr>
          <c:invertIfNegative val="0"/>
          <c:val>
            <c:numRef>
              <c:f>'factor de impacto'!$C$25:$C$28</c:f>
              <c:numCache>
                <c:formatCode>_-* #,##0.00_-;\-* #,##0.00_-;_-* "-"_-;_-@_-</c:formatCode>
                <c:ptCount val="4"/>
                <c:pt idx="0">
                  <c:v>0.5</c:v>
                </c:pt>
              </c:numCache>
            </c:numRef>
          </c:val>
          <c:extLst xmlns:c16r2="http://schemas.microsoft.com/office/drawing/2015/06/chart">
            <c:ext xmlns:c16="http://schemas.microsoft.com/office/drawing/2014/chart" uri="{C3380CC4-5D6E-409C-BE32-E72D297353CC}">
              <c16:uniqueId val="{00000000-5FC0-4641-BE14-43465871A668}"/>
            </c:ext>
          </c:extLst>
        </c:ser>
        <c:ser>
          <c:idx val="1"/>
          <c:order val="1"/>
          <c:tx>
            <c:strRef>
              <c:f>'factor de impacto'!$D$24</c:f>
              <c:strCache>
                <c:ptCount val="1"/>
                <c:pt idx="0">
                  <c:v>Meta periodo</c:v>
                </c:pt>
              </c:strCache>
            </c:strRef>
          </c:tx>
          <c:spPr>
            <a:solidFill>
              <a:schemeClr val="accent2"/>
            </a:solidFill>
            <a:ln>
              <a:noFill/>
            </a:ln>
            <a:effectLst/>
          </c:spPr>
          <c:invertIfNegative val="0"/>
          <c:val>
            <c:numRef>
              <c:f>'factor de impacto'!$D$25:$D$28</c:f>
              <c:numCache>
                <c:formatCode>0.0</c:formatCode>
                <c:ptCount val="4"/>
                <c:pt idx="1">
                  <c:v>0.5</c:v>
                </c:pt>
              </c:numCache>
            </c:numRef>
          </c:val>
          <c:extLst xmlns:c16r2="http://schemas.microsoft.com/office/drawing/2015/06/chart">
            <c:ext xmlns:c16="http://schemas.microsoft.com/office/drawing/2014/chart" uri="{C3380CC4-5D6E-409C-BE32-E72D297353CC}">
              <c16:uniqueId val="{00000001-5FC0-4641-BE14-43465871A668}"/>
            </c:ext>
          </c:extLst>
        </c:ser>
        <c:ser>
          <c:idx val="2"/>
          <c:order val="2"/>
          <c:tx>
            <c:strRef>
              <c:f>'factor de impacto'!$H$23</c:f>
              <c:strCache>
                <c:ptCount val="1"/>
                <c:pt idx="0">
                  <c:v>Resultados</c:v>
                </c:pt>
              </c:strCache>
            </c:strRef>
          </c:tx>
          <c:spPr>
            <a:solidFill>
              <a:schemeClr val="accent3"/>
            </a:solidFill>
            <a:ln>
              <a:noFill/>
            </a:ln>
            <a:effectLst/>
          </c:spPr>
          <c:invertIfNegative val="0"/>
          <c:val>
            <c:numRef>
              <c:f>'factor de impacto'!$H$25:$H$28</c:f>
              <c:numCache>
                <c:formatCode>0.0</c:formatCode>
                <c:ptCount val="4"/>
                <c:pt idx="1">
                  <c:v>0.5</c:v>
                </c:pt>
              </c:numCache>
            </c:numRef>
          </c:val>
          <c:extLst xmlns:c16r2="http://schemas.microsoft.com/office/drawing/2015/06/chart">
            <c:ext xmlns:c16="http://schemas.microsoft.com/office/drawing/2014/chart" uri="{C3380CC4-5D6E-409C-BE32-E72D297353CC}">
              <c16:uniqueId val="{00000002-5FC0-4641-BE14-43465871A668}"/>
            </c:ext>
          </c:extLst>
        </c:ser>
        <c:dLbls>
          <c:showLegendKey val="0"/>
          <c:showVal val="0"/>
          <c:showCatName val="0"/>
          <c:showSerName val="0"/>
          <c:showPercent val="0"/>
          <c:showBubbleSize val="0"/>
        </c:dLbls>
        <c:gapWidth val="61"/>
        <c:overlap val="3"/>
        <c:axId val="702502752"/>
        <c:axId val="702498048"/>
      </c:barChart>
      <c:catAx>
        <c:axId val="702502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02498048"/>
        <c:crosses val="autoZero"/>
        <c:auto val="1"/>
        <c:lblAlgn val="ctr"/>
        <c:lblOffset val="100"/>
        <c:noMultiLvlLbl val="0"/>
      </c:catAx>
      <c:valAx>
        <c:axId val="702498048"/>
        <c:scaling>
          <c:orientation val="minMax"/>
        </c:scaling>
        <c:delete val="0"/>
        <c:axPos val="l"/>
        <c:majorGridlines>
          <c:spPr>
            <a:ln w="9525" cap="flat" cmpd="sng" algn="ctr">
              <a:solidFill>
                <a:schemeClr val="tx1">
                  <a:lumMod val="15000"/>
                  <a:lumOff val="85000"/>
                </a:schemeClr>
              </a:solidFill>
              <a:round/>
            </a:ln>
            <a:effectLst/>
          </c:spPr>
        </c:majorGridlines>
        <c:numFmt formatCode="_-* #,##0.00_-;\-* #,##0.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025027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(5)'!$C$24</c:f>
              <c:strCache>
                <c:ptCount val="1"/>
                <c:pt idx="0">
                  <c:v>Meta final</c:v>
                </c:pt>
              </c:strCache>
            </c:strRef>
          </c:tx>
          <c:spPr>
            <a:solidFill>
              <a:schemeClr val="accent1"/>
            </a:solidFill>
            <a:ln>
              <a:noFill/>
            </a:ln>
            <a:effectLst/>
          </c:spPr>
          <c:invertIfNegative val="0"/>
          <c:val>
            <c:numRef>
              <c:f>'FICHA TÉCNICA (5)'!$C$25:$C$28</c:f>
              <c:numCache>
                <c:formatCode>0%</c:formatCode>
                <c:ptCount val="4"/>
                <c:pt idx="0">
                  <c:v>1</c:v>
                </c:pt>
              </c:numCache>
            </c:numRef>
          </c:val>
          <c:extLst xmlns:c16r2="http://schemas.microsoft.com/office/drawing/2015/06/chart">
            <c:ext xmlns:c16="http://schemas.microsoft.com/office/drawing/2014/chart" uri="{C3380CC4-5D6E-409C-BE32-E72D297353CC}">
              <c16:uniqueId val="{00000000-C420-4B97-A617-405594F4BEF5}"/>
            </c:ext>
          </c:extLst>
        </c:ser>
        <c:ser>
          <c:idx val="1"/>
          <c:order val="1"/>
          <c:tx>
            <c:strRef>
              <c:f>'FICHA TÉCNICA (5)'!$D$24</c:f>
              <c:strCache>
                <c:ptCount val="1"/>
                <c:pt idx="0">
                  <c:v>Meta periodo</c:v>
                </c:pt>
              </c:strCache>
            </c:strRef>
          </c:tx>
          <c:spPr>
            <a:solidFill>
              <a:schemeClr val="accent2"/>
            </a:solidFill>
            <a:ln>
              <a:noFill/>
            </a:ln>
            <a:effectLst/>
          </c:spPr>
          <c:invertIfNegative val="0"/>
          <c:val>
            <c:numRef>
              <c:f>'FICHA TÉCNICA (5)'!$D$25:$D$28</c:f>
              <c:numCache>
                <c:formatCode>0.00%</c:formatCode>
                <c:ptCount val="4"/>
                <c:pt idx="0" formatCode="0.0000%">
                  <c:v>6.5699999999999995E-2</c:v>
                </c:pt>
                <c:pt idx="1">
                  <c:v>0.14699999999999999</c:v>
                </c:pt>
                <c:pt idx="2">
                  <c:v>0.68930000000000002</c:v>
                </c:pt>
                <c:pt idx="3">
                  <c:v>1</c:v>
                </c:pt>
              </c:numCache>
            </c:numRef>
          </c:val>
          <c:extLst xmlns:c16r2="http://schemas.microsoft.com/office/drawing/2015/06/chart">
            <c:ext xmlns:c16="http://schemas.microsoft.com/office/drawing/2014/chart" uri="{C3380CC4-5D6E-409C-BE32-E72D297353CC}">
              <c16:uniqueId val="{00000001-C420-4B97-A617-405594F4BEF5}"/>
            </c:ext>
          </c:extLst>
        </c:ser>
        <c:ser>
          <c:idx val="2"/>
          <c:order val="2"/>
          <c:tx>
            <c:strRef>
              <c:f>'FICHA TÉCNICA (5)'!$H$23</c:f>
              <c:strCache>
                <c:ptCount val="1"/>
                <c:pt idx="0">
                  <c:v>Resultados</c:v>
                </c:pt>
              </c:strCache>
            </c:strRef>
          </c:tx>
          <c:spPr>
            <a:solidFill>
              <a:schemeClr val="accent3"/>
            </a:solidFill>
            <a:ln>
              <a:noFill/>
            </a:ln>
            <a:effectLst/>
          </c:spPr>
          <c:invertIfNegative val="0"/>
          <c:val>
            <c:numRef>
              <c:f>'FICHA TÉCNICA (5)'!$H$25:$H$28</c:f>
              <c:numCache>
                <c:formatCode>_(* #,##0_);_(* \(#,##0\);_(* "-"_);_(@_)</c:formatCode>
                <c:ptCount val="4"/>
              </c:numCache>
            </c:numRef>
          </c:val>
          <c:extLst xmlns:c16r2="http://schemas.microsoft.com/office/drawing/2015/06/chart">
            <c:ext xmlns:c16="http://schemas.microsoft.com/office/drawing/2014/chart" uri="{C3380CC4-5D6E-409C-BE32-E72D297353CC}">
              <c16:uniqueId val="{00000002-C420-4B97-A617-405594F4BEF5}"/>
            </c:ext>
          </c:extLst>
        </c:ser>
        <c:dLbls>
          <c:showLegendKey val="0"/>
          <c:showVal val="0"/>
          <c:showCatName val="0"/>
          <c:showSerName val="0"/>
          <c:showPercent val="0"/>
          <c:showBubbleSize val="0"/>
        </c:dLbls>
        <c:gapWidth val="61"/>
        <c:overlap val="3"/>
        <c:axId val="521770680"/>
        <c:axId val="521767936"/>
      </c:barChart>
      <c:catAx>
        <c:axId val="521770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1767936"/>
        <c:crosses val="autoZero"/>
        <c:auto val="1"/>
        <c:lblAlgn val="ctr"/>
        <c:lblOffset val="100"/>
        <c:noMultiLvlLbl val="0"/>
      </c:catAx>
      <c:valAx>
        <c:axId val="5217679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17706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(33)'!$C$24</c:f>
              <c:strCache>
                <c:ptCount val="1"/>
                <c:pt idx="0">
                  <c:v>Meta final</c:v>
                </c:pt>
              </c:strCache>
            </c:strRef>
          </c:tx>
          <c:spPr>
            <a:solidFill>
              <a:schemeClr val="accent1"/>
            </a:solidFill>
            <a:ln>
              <a:noFill/>
            </a:ln>
            <a:effectLst/>
          </c:spPr>
          <c:invertIfNegative val="0"/>
          <c:val>
            <c:numRef>
              <c:f>'FICHA TÉCNICA (33)'!$C$25:$C$28</c:f>
              <c:numCache>
                <c:formatCode>_(* #,##0_);_(* \(#,##0\);_(* "-"_);_(@_)</c:formatCode>
                <c:ptCount val="4"/>
                <c:pt idx="0">
                  <c:v>100</c:v>
                </c:pt>
              </c:numCache>
            </c:numRef>
          </c:val>
          <c:extLst xmlns:c16r2="http://schemas.microsoft.com/office/drawing/2015/06/chart">
            <c:ext xmlns:c16="http://schemas.microsoft.com/office/drawing/2014/chart" uri="{C3380CC4-5D6E-409C-BE32-E72D297353CC}">
              <c16:uniqueId val="{00000000-A8C9-4ED6-82F1-D0CA9C793F67}"/>
            </c:ext>
          </c:extLst>
        </c:ser>
        <c:ser>
          <c:idx val="1"/>
          <c:order val="1"/>
          <c:tx>
            <c:strRef>
              <c:f>'FICHA TÉCNICA (33)'!$D$24</c:f>
              <c:strCache>
                <c:ptCount val="1"/>
                <c:pt idx="0">
                  <c:v>Meta periodo</c:v>
                </c:pt>
              </c:strCache>
            </c:strRef>
          </c:tx>
          <c:spPr>
            <a:solidFill>
              <a:schemeClr val="accent2"/>
            </a:solidFill>
            <a:ln>
              <a:noFill/>
            </a:ln>
            <a:effectLst/>
          </c:spPr>
          <c:invertIfNegative val="0"/>
          <c:val>
            <c:numRef>
              <c:f>'FICHA TÉCNICA (33)'!$D$25:$D$28</c:f>
              <c:numCache>
                <c:formatCode>_(* #,##0_);_(* \(#,##0\);_(* "-"_);_(@_)</c:formatCode>
                <c:ptCount val="4"/>
                <c:pt idx="0">
                  <c:v>100</c:v>
                </c:pt>
                <c:pt idx="1">
                  <c:v>100</c:v>
                </c:pt>
                <c:pt idx="2">
                  <c:v>100</c:v>
                </c:pt>
                <c:pt idx="3">
                  <c:v>100</c:v>
                </c:pt>
              </c:numCache>
            </c:numRef>
          </c:val>
          <c:extLst xmlns:c16r2="http://schemas.microsoft.com/office/drawing/2015/06/chart">
            <c:ext xmlns:c16="http://schemas.microsoft.com/office/drawing/2014/chart" uri="{C3380CC4-5D6E-409C-BE32-E72D297353CC}">
              <c16:uniqueId val="{00000001-A8C9-4ED6-82F1-D0CA9C793F67}"/>
            </c:ext>
          </c:extLst>
        </c:ser>
        <c:ser>
          <c:idx val="2"/>
          <c:order val="2"/>
          <c:tx>
            <c:strRef>
              <c:f>'FICHA TÉCNICA (33)'!$H$23</c:f>
              <c:strCache>
                <c:ptCount val="1"/>
                <c:pt idx="0">
                  <c:v>Resultados</c:v>
                </c:pt>
              </c:strCache>
            </c:strRef>
          </c:tx>
          <c:spPr>
            <a:solidFill>
              <a:schemeClr val="accent3"/>
            </a:solidFill>
            <a:ln>
              <a:noFill/>
            </a:ln>
            <a:effectLst/>
          </c:spPr>
          <c:invertIfNegative val="0"/>
          <c:val>
            <c:numRef>
              <c:f>'FICHA TÉCNICA (33)'!$H$25:$H$28</c:f>
              <c:numCache>
                <c:formatCode>_(* #,##0_);_(* \(#,##0\);_(* "-"_);_(@_)</c:formatCode>
                <c:ptCount val="4"/>
              </c:numCache>
            </c:numRef>
          </c:val>
          <c:extLst xmlns:c16r2="http://schemas.microsoft.com/office/drawing/2015/06/chart">
            <c:ext xmlns:c16="http://schemas.microsoft.com/office/drawing/2014/chart" uri="{C3380CC4-5D6E-409C-BE32-E72D297353CC}">
              <c16:uniqueId val="{00000002-A8C9-4ED6-82F1-D0CA9C793F67}"/>
            </c:ext>
          </c:extLst>
        </c:ser>
        <c:dLbls>
          <c:showLegendKey val="0"/>
          <c:showVal val="0"/>
          <c:showCatName val="0"/>
          <c:showSerName val="0"/>
          <c:showPercent val="0"/>
          <c:showBubbleSize val="0"/>
        </c:dLbls>
        <c:gapWidth val="61"/>
        <c:overlap val="3"/>
        <c:axId val="702501968"/>
        <c:axId val="702499616"/>
      </c:barChart>
      <c:catAx>
        <c:axId val="702501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02499616"/>
        <c:crosses val="autoZero"/>
        <c:auto val="1"/>
        <c:lblAlgn val="ctr"/>
        <c:lblOffset val="100"/>
        <c:noMultiLvlLbl val="0"/>
      </c:catAx>
      <c:valAx>
        <c:axId val="70249961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025019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(34)'!$C$24</c:f>
              <c:strCache>
                <c:ptCount val="1"/>
                <c:pt idx="0">
                  <c:v>Meta final</c:v>
                </c:pt>
              </c:strCache>
            </c:strRef>
          </c:tx>
          <c:spPr>
            <a:solidFill>
              <a:schemeClr val="accent1"/>
            </a:solidFill>
            <a:ln>
              <a:noFill/>
            </a:ln>
            <a:effectLst/>
          </c:spPr>
          <c:invertIfNegative val="0"/>
          <c:val>
            <c:numRef>
              <c:f>'FICHA TÉCNICA (34)'!$C$25:$C$28</c:f>
              <c:numCache>
                <c:formatCode>_(* #,##0_);_(* \(#,##0\);_(* "-"_);_(@_)</c:formatCode>
                <c:ptCount val="4"/>
                <c:pt idx="0">
                  <c:v>75</c:v>
                </c:pt>
              </c:numCache>
            </c:numRef>
          </c:val>
          <c:extLst xmlns:c16r2="http://schemas.microsoft.com/office/drawing/2015/06/chart">
            <c:ext xmlns:c16="http://schemas.microsoft.com/office/drawing/2014/chart" uri="{C3380CC4-5D6E-409C-BE32-E72D297353CC}">
              <c16:uniqueId val="{00000000-A19D-4454-9C34-E4F56E07B46F}"/>
            </c:ext>
          </c:extLst>
        </c:ser>
        <c:ser>
          <c:idx val="1"/>
          <c:order val="1"/>
          <c:tx>
            <c:strRef>
              <c:f>'FICHA TÉCNICA (34)'!$D$24</c:f>
              <c:strCache>
                <c:ptCount val="1"/>
                <c:pt idx="0">
                  <c:v>Meta periodo</c:v>
                </c:pt>
              </c:strCache>
            </c:strRef>
          </c:tx>
          <c:spPr>
            <a:solidFill>
              <a:schemeClr val="accent2"/>
            </a:solidFill>
            <a:ln>
              <a:noFill/>
            </a:ln>
            <a:effectLst/>
          </c:spPr>
          <c:invertIfNegative val="0"/>
          <c:val>
            <c:numRef>
              <c:f>'FICHA TÉCNICA (34)'!$D$25:$D$28</c:f>
              <c:numCache>
                <c:formatCode>_(* #,##0_);_(* \(#,##0\);_(* "-"_);_(@_)</c:formatCode>
                <c:ptCount val="4"/>
                <c:pt idx="1">
                  <c:v>75</c:v>
                </c:pt>
                <c:pt idx="3">
                  <c:v>75</c:v>
                </c:pt>
              </c:numCache>
            </c:numRef>
          </c:val>
          <c:extLst xmlns:c16r2="http://schemas.microsoft.com/office/drawing/2015/06/chart">
            <c:ext xmlns:c16="http://schemas.microsoft.com/office/drawing/2014/chart" uri="{C3380CC4-5D6E-409C-BE32-E72D297353CC}">
              <c16:uniqueId val="{00000001-A19D-4454-9C34-E4F56E07B46F}"/>
            </c:ext>
          </c:extLst>
        </c:ser>
        <c:ser>
          <c:idx val="2"/>
          <c:order val="2"/>
          <c:tx>
            <c:strRef>
              <c:f>'FICHA TÉCNICA (34)'!$H$23</c:f>
              <c:strCache>
                <c:ptCount val="1"/>
                <c:pt idx="0">
                  <c:v>Resultados</c:v>
                </c:pt>
              </c:strCache>
            </c:strRef>
          </c:tx>
          <c:spPr>
            <a:solidFill>
              <a:schemeClr val="accent3"/>
            </a:solidFill>
            <a:ln>
              <a:noFill/>
            </a:ln>
            <a:effectLst/>
          </c:spPr>
          <c:invertIfNegative val="0"/>
          <c:val>
            <c:numRef>
              <c:f>'FICHA TÉCNICA (34)'!$H$25:$H$28</c:f>
              <c:numCache>
                <c:formatCode>_(* #,##0_);_(* \(#,##0\);_(* "-"_);_(@_)</c:formatCode>
                <c:ptCount val="4"/>
              </c:numCache>
            </c:numRef>
          </c:val>
          <c:extLst xmlns:c16r2="http://schemas.microsoft.com/office/drawing/2015/06/chart">
            <c:ext xmlns:c16="http://schemas.microsoft.com/office/drawing/2014/chart" uri="{C3380CC4-5D6E-409C-BE32-E72D297353CC}">
              <c16:uniqueId val="{00000002-A19D-4454-9C34-E4F56E07B46F}"/>
            </c:ext>
          </c:extLst>
        </c:ser>
        <c:dLbls>
          <c:showLegendKey val="0"/>
          <c:showVal val="0"/>
          <c:showCatName val="0"/>
          <c:showSerName val="0"/>
          <c:showPercent val="0"/>
          <c:showBubbleSize val="0"/>
        </c:dLbls>
        <c:gapWidth val="61"/>
        <c:overlap val="3"/>
        <c:axId val="702502360"/>
        <c:axId val="702500792"/>
      </c:barChart>
      <c:catAx>
        <c:axId val="702502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02500792"/>
        <c:crosses val="autoZero"/>
        <c:auto val="1"/>
        <c:lblAlgn val="ctr"/>
        <c:lblOffset val="100"/>
        <c:noMultiLvlLbl val="0"/>
      </c:catAx>
      <c:valAx>
        <c:axId val="702500792"/>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02502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(36)'!$C$45</c:f>
              <c:strCache>
                <c:ptCount val="1"/>
                <c:pt idx="0">
                  <c:v>Meta final</c:v>
                </c:pt>
              </c:strCache>
            </c:strRef>
          </c:tx>
          <c:spPr>
            <a:solidFill>
              <a:schemeClr val="accent1"/>
            </a:solidFill>
            <a:ln>
              <a:noFill/>
            </a:ln>
            <a:effectLst/>
          </c:spPr>
          <c:invertIfNegative val="0"/>
          <c:val>
            <c:numRef>
              <c:f>'FICHA TÉCNICA (36)'!$C$46:$C$49</c:f>
              <c:numCache>
                <c:formatCode>_-* #,##0.0000_-;\-* #,##0.0000_-;_-* "-"_-;_-@_-</c:formatCode>
                <c:ptCount val="4"/>
                <c:pt idx="0">
                  <c:v>2.4466666666666672</c:v>
                </c:pt>
              </c:numCache>
            </c:numRef>
          </c:val>
          <c:extLst xmlns:c16r2="http://schemas.microsoft.com/office/drawing/2015/06/chart">
            <c:ext xmlns:c16="http://schemas.microsoft.com/office/drawing/2014/chart" uri="{C3380CC4-5D6E-409C-BE32-E72D297353CC}">
              <c16:uniqueId val="{00000000-8C78-49B5-91C7-980D4D6D6701}"/>
            </c:ext>
          </c:extLst>
        </c:ser>
        <c:ser>
          <c:idx val="1"/>
          <c:order val="1"/>
          <c:tx>
            <c:strRef>
              <c:f>'FICHA TÉCNICA (36)'!$D$45</c:f>
              <c:strCache>
                <c:ptCount val="1"/>
                <c:pt idx="0">
                  <c:v>Meta periodo</c:v>
                </c:pt>
              </c:strCache>
            </c:strRef>
          </c:tx>
          <c:spPr>
            <a:solidFill>
              <a:schemeClr val="accent2"/>
            </a:solidFill>
            <a:ln>
              <a:noFill/>
            </a:ln>
            <a:effectLst/>
          </c:spPr>
          <c:invertIfNegative val="0"/>
          <c:val>
            <c:numRef>
              <c:f>'FICHA TÉCNICA (36)'!$D$46:$D$49</c:f>
              <c:numCache>
                <c:formatCode>_-* #,##0.00000_-;\-* #,##0.00000_-;_-* "-"_-;_-@_-</c:formatCode>
                <c:ptCount val="4"/>
                <c:pt idx="0">
                  <c:v>0.73333333333333361</c:v>
                </c:pt>
                <c:pt idx="1">
                  <c:v>0.68666666666666676</c:v>
                </c:pt>
                <c:pt idx="2">
                  <c:v>0.47333333333333344</c:v>
                </c:pt>
                <c:pt idx="3">
                  <c:v>0.55333333333333345</c:v>
                </c:pt>
              </c:numCache>
            </c:numRef>
          </c:val>
          <c:extLst xmlns:c16r2="http://schemas.microsoft.com/office/drawing/2015/06/chart">
            <c:ext xmlns:c16="http://schemas.microsoft.com/office/drawing/2014/chart" uri="{C3380CC4-5D6E-409C-BE32-E72D297353CC}">
              <c16:uniqueId val="{00000001-8C78-49B5-91C7-980D4D6D6701}"/>
            </c:ext>
          </c:extLst>
        </c:ser>
        <c:ser>
          <c:idx val="2"/>
          <c:order val="2"/>
          <c:tx>
            <c:strRef>
              <c:f>'FICHA TÉCNICA (36)'!$H$44</c:f>
              <c:strCache>
                <c:ptCount val="1"/>
                <c:pt idx="0">
                  <c:v>Resultados</c:v>
                </c:pt>
              </c:strCache>
            </c:strRef>
          </c:tx>
          <c:spPr>
            <a:solidFill>
              <a:schemeClr val="accent3"/>
            </a:solidFill>
            <a:ln>
              <a:noFill/>
            </a:ln>
            <a:effectLst/>
          </c:spPr>
          <c:invertIfNegative val="0"/>
          <c:val>
            <c:numRef>
              <c:f>'FICHA TÉCNICA (36)'!$H$46:$H$49</c:f>
              <c:numCache>
                <c:formatCode>_(* #,##0_);_(* \(#,##0\);_(* "-"_);_(@_)</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2-8C78-49B5-91C7-980D4D6D6701}"/>
            </c:ext>
          </c:extLst>
        </c:ser>
        <c:dLbls>
          <c:showLegendKey val="0"/>
          <c:showVal val="0"/>
          <c:showCatName val="0"/>
          <c:showSerName val="0"/>
          <c:showPercent val="0"/>
          <c:showBubbleSize val="0"/>
        </c:dLbls>
        <c:gapWidth val="61"/>
        <c:overlap val="3"/>
        <c:axId val="702503144"/>
        <c:axId val="702501576"/>
      </c:barChart>
      <c:catAx>
        <c:axId val="702503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02501576"/>
        <c:crosses val="autoZero"/>
        <c:auto val="1"/>
        <c:lblAlgn val="ctr"/>
        <c:lblOffset val="100"/>
        <c:noMultiLvlLbl val="0"/>
      </c:catAx>
      <c:valAx>
        <c:axId val="702501576"/>
        <c:scaling>
          <c:orientation val="minMax"/>
        </c:scaling>
        <c:delete val="0"/>
        <c:axPos val="l"/>
        <c:majorGridlines>
          <c:spPr>
            <a:ln w="9525" cap="flat" cmpd="sng" algn="ctr">
              <a:solidFill>
                <a:schemeClr val="tx1">
                  <a:lumMod val="15000"/>
                  <a:lumOff val="85000"/>
                </a:schemeClr>
              </a:solidFill>
              <a:round/>
            </a:ln>
            <a:effectLst/>
          </c:spPr>
        </c:majorGridlines>
        <c:numFmt formatCode="_-* #,##0.0000_-;\-* #,##0.00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025031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(35)'!$C$20</c:f>
              <c:strCache>
                <c:ptCount val="1"/>
                <c:pt idx="0">
                  <c:v>Meta final</c:v>
                </c:pt>
              </c:strCache>
            </c:strRef>
          </c:tx>
          <c:spPr>
            <a:solidFill>
              <a:schemeClr val="accent1"/>
            </a:solidFill>
            <a:ln>
              <a:noFill/>
            </a:ln>
            <a:effectLst/>
          </c:spPr>
          <c:invertIfNegative val="0"/>
          <c:val>
            <c:numRef>
              <c:f>'FICHA TÉCNICA (35)'!$C$21:$C$24</c:f>
              <c:numCache>
                <c:formatCode>_(* #,##0_);_(* \(#,##0\);_(* "-"_);_(@_)</c:formatCode>
                <c:ptCount val="4"/>
                <c:pt idx="0">
                  <c:v>5</c:v>
                </c:pt>
              </c:numCache>
            </c:numRef>
          </c:val>
          <c:extLst xmlns:c16r2="http://schemas.microsoft.com/office/drawing/2015/06/chart">
            <c:ext xmlns:c16="http://schemas.microsoft.com/office/drawing/2014/chart" uri="{C3380CC4-5D6E-409C-BE32-E72D297353CC}">
              <c16:uniqueId val="{00000000-6056-48D6-B9EA-1632284682F6}"/>
            </c:ext>
          </c:extLst>
        </c:ser>
        <c:ser>
          <c:idx val="1"/>
          <c:order val="1"/>
          <c:tx>
            <c:strRef>
              <c:f>'FICHA TÉCNICA (35)'!$D$20</c:f>
              <c:strCache>
                <c:ptCount val="1"/>
                <c:pt idx="0">
                  <c:v>Meta periodo</c:v>
                </c:pt>
              </c:strCache>
            </c:strRef>
          </c:tx>
          <c:spPr>
            <a:solidFill>
              <a:schemeClr val="accent2"/>
            </a:solidFill>
            <a:ln>
              <a:noFill/>
            </a:ln>
            <a:effectLst/>
          </c:spPr>
          <c:invertIfNegative val="0"/>
          <c:val>
            <c:numRef>
              <c:f>'FICHA TÉCNICA (35)'!$D$21:$D$24</c:f>
              <c:numCache>
                <c:formatCode>_-* #,##0.0000_-;\-* #,##0.0000_-;_-* "-"_-;_-@_-</c:formatCode>
                <c:ptCount val="4"/>
                <c:pt idx="3" formatCode="_(* #,##0_);_(* \(#,##0\);_(* &quot;-&quot;_);_(@_)">
                  <c:v>5</c:v>
                </c:pt>
              </c:numCache>
            </c:numRef>
          </c:val>
          <c:extLst xmlns:c16r2="http://schemas.microsoft.com/office/drawing/2015/06/chart">
            <c:ext xmlns:c16="http://schemas.microsoft.com/office/drawing/2014/chart" uri="{C3380CC4-5D6E-409C-BE32-E72D297353CC}">
              <c16:uniqueId val="{00000001-6056-48D6-B9EA-1632284682F6}"/>
            </c:ext>
          </c:extLst>
        </c:ser>
        <c:ser>
          <c:idx val="2"/>
          <c:order val="2"/>
          <c:tx>
            <c:strRef>
              <c:f>'FICHA TÉCNICA (35)'!$H$19</c:f>
              <c:strCache>
                <c:ptCount val="1"/>
                <c:pt idx="0">
                  <c:v>Resultados</c:v>
                </c:pt>
              </c:strCache>
            </c:strRef>
          </c:tx>
          <c:spPr>
            <a:solidFill>
              <a:schemeClr val="accent3"/>
            </a:solidFill>
            <a:ln>
              <a:noFill/>
            </a:ln>
            <a:effectLst/>
          </c:spPr>
          <c:invertIfNegative val="0"/>
          <c:val>
            <c:numRef>
              <c:f>'FICHA TÉCNICA (35)'!$H$21:$H$24</c:f>
              <c:numCache>
                <c:formatCode>_(* #,##0_);_(* \(#,##0\);_(* "-"_);_(@_)</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2-6056-48D6-B9EA-1632284682F6}"/>
            </c:ext>
          </c:extLst>
        </c:ser>
        <c:dLbls>
          <c:showLegendKey val="0"/>
          <c:showVal val="0"/>
          <c:showCatName val="0"/>
          <c:showSerName val="0"/>
          <c:showPercent val="0"/>
          <c:showBubbleSize val="0"/>
        </c:dLbls>
        <c:gapWidth val="61"/>
        <c:overlap val="3"/>
        <c:axId val="702503536"/>
        <c:axId val="521853184"/>
      </c:barChart>
      <c:catAx>
        <c:axId val="702503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1853184"/>
        <c:crosses val="autoZero"/>
        <c:auto val="1"/>
        <c:lblAlgn val="ctr"/>
        <c:lblOffset val="100"/>
        <c:noMultiLvlLbl val="0"/>
      </c:catAx>
      <c:valAx>
        <c:axId val="521853184"/>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70250353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(11)'!$C$24</c:f>
              <c:strCache>
                <c:ptCount val="1"/>
                <c:pt idx="0">
                  <c:v>Meta final</c:v>
                </c:pt>
              </c:strCache>
            </c:strRef>
          </c:tx>
          <c:spPr>
            <a:solidFill>
              <a:schemeClr val="accent1"/>
            </a:solidFill>
            <a:ln>
              <a:noFill/>
            </a:ln>
            <a:effectLst/>
          </c:spPr>
          <c:invertIfNegative val="0"/>
          <c:val>
            <c:numRef>
              <c:f>'FICHA TÉCNICA (11)'!$C$25:$C$28</c:f>
              <c:numCache>
                <c:formatCode>_(* #,##0_);_(* \(#,##0\);_(* "-"_);_(@_)</c:formatCode>
                <c:ptCount val="4"/>
                <c:pt idx="0" formatCode="0%">
                  <c:v>0.65</c:v>
                </c:pt>
              </c:numCache>
            </c:numRef>
          </c:val>
          <c:extLst xmlns:c16r2="http://schemas.microsoft.com/office/drawing/2015/06/chart">
            <c:ext xmlns:c16="http://schemas.microsoft.com/office/drawing/2014/chart" uri="{C3380CC4-5D6E-409C-BE32-E72D297353CC}">
              <c16:uniqueId val="{00000000-5179-4571-A3E2-F70F579812D0}"/>
            </c:ext>
          </c:extLst>
        </c:ser>
        <c:ser>
          <c:idx val="1"/>
          <c:order val="1"/>
          <c:tx>
            <c:strRef>
              <c:f>'FICHA TÉCNICA (11)'!$D$24</c:f>
              <c:strCache>
                <c:ptCount val="1"/>
                <c:pt idx="0">
                  <c:v>Meta periodo</c:v>
                </c:pt>
              </c:strCache>
            </c:strRef>
          </c:tx>
          <c:spPr>
            <a:solidFill>
              <a:schemeClr val="accent2"/>
            </a:solidFill>
            <a:ln>
              <a:noFill/>
            </a:ln>
            <a:effectLst/>
          </c:spPr>
          <c:invertIfNegative val="0"/>
          <c:val>
            <c:numRef>
              <c:f>'FICHA TÉCNICA (11)'!$D$25:$D$28</c:f>
              <c:numCache>
                <c:formatCode>_(* #,##0_);_(* \(#,##0\);_(* "-"_);_(@_)</c:formatCode>
                <c:ptCount val="4"/>
                <c:pt idx="0">
                  <c:v>68</c:v>
                </c:pt>
                <c:pt idx="1">
                  <c:v>63</c:v>
                </c:pt>
                <c:pt idx="2">
                  <c:v>64</c:v>
                </c:pt>
                <c:pt idx="3">
                  <c:v>65</c:v>
                </c:pt>
              </c:numCache>
            </c:numRef>
          </c:val>
          <c:extLst xmlns:c16r2="http://schemas.microsoft.com/office/drawing/2015/06/chart">
            <c:ext xmlns:c16="http://schemas.microsoft.com/office/drawing/2014/chart" uri="{C3380CC4-5D6E-409C-BE32-E72D297353CC}">
              <c16:uniqueId val="{00000001-5179-4571-A3E2-F70F579812D0}"/>
            </c:ext>
          </c:extLst>
        </c:ser>
        <c:ser>
          <c:idx val="2"/>
          <c:order val="2"/>
          <c:tx>
            <c:strRef>
              <c:f>'FICHA TÉCNICA (11)'!$H$23</c:f>
              <c:strCache>
                <c:ptCount val="1"/>
                <c:pt idx="0">
                  <c:v>Resultados</c:v>
                </c:pt>
              </c:strCache>
            </c:strRef>
          </c:tx>
          <c:spPr>
            <a:solidFill>
              <a:schemeClr val="accent3"/>
            </a:solidFill>
            <a:ln>
              <a:noFill/>
            </a:ln>
            <a:effectLst/>
          </c:spPr>
          <c:invertIfNegative val="0"/>
          <c:val>
            <c:numRef>
              <c:f>'FICHA TÉCNICA (11)'!$H$25:$H$28</c:f>
              <c:numCache>
                <c:formatCode>_(* #,##0_);_(* \(#,##0\);_(* "-"_);_(@_)</c:formatCode>
                <c:ptCount val="4"/>
              </c:numCache>
            </c:numRef>
          </c:val>
          <c:extLst xmlns:c16r2="http://schemas.microsoft.com/office/drawing/2015/06/chart">
            <c:ext xmlns:c16="http://schemas.microsoft.com/office/drawing/2014/chart" uri="{C3380CC4-5D6E-409C-BE32-E72D297353CC}">
              <c16:uniqueId val="{00000002-5179-4571-A3E2-F70F579812D0}"/>
            </c:ext>
          </c:extLst>
        </c:ser>
        <c:dLbls>
          <c:showLegendKey val="0"/>
          <c:showVal val="0"/>
          <c:showCatName val="0"/>
          <c:showSerName val="0"/>
          <c:showPercent val="0"/>
          <c:showBubbleSize val="0"/>
        </c:dLbls>
        <c:gapWidth val="61"/>
        <c:overlap val="3"/>
        <c:axId val="521855144"/>
        <c:axId val="521852008"/>
      </c:barChart>
      <c:catAx>
        <c:axId val="5218551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1852008"/>
        <c:crosses val="autoZero"/>
        <c:auto val="1"/>
        <c:lblAlgn val="ctr"/>
        <c:lblOffset val="100"/>
        <c:noMultiLvlLbl val="0"/>
      </c:catAx>
      <c:valAx>
        <c:axId val="5218520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18551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'Gen Conocimiento'!$C$24</c:f>
              <c:strCache>
                <c:ptCount val="1"/>
                <c:pt idx="0">
                  <c:v>Meta final</c:v>
                </c:pt>
              </c:strCache>
            </c:strRef>
          </c:tx>
          <c:spPr>
            <a:solidFill>
              <a:schemeClr val="accent1"/>
            </a:solidFill>
            <a:ln>
              <a:noFill/>
            </a:ln>
            <a:effectLst/>
          </c:spPr>
          <c:invertIfNegative val="0"/>
          <c:val>
            <c:numRef>
              <c:f>'Gen Conocimiento'!$C$25:$C$28</c:f>
              <c:numCache>
                <c:formatCode>_(* #,##0_);_(* \(#,##0\);_(* "-"_);_(@_)</c:formatCode>
                <c:ptCount val="4"/>
                <c:pt idx="0">
                  <c:v>350</c:v>
                </c:pt>
              </c:numCache>
            </c:numRef>
          </c:val>
          <c:extLst xmlns:c16r2="http://schemas.microsoft.com/office/drawing/2015/06/chart">
            <c:ext xmlns:c16="http://schemas.microsoft.com/office/drawing/2014/chart" uri="{C3380CC4-5D6E-409C-BE32-E72D297353CC}">
              <c16:uniqueId val="{00000000-39AB-42CF-9ABC-EFA314512C98}"/>
            </c:ext>
          </c:extLst>
        </c:ser>
        <c:ser>
          <c:idx val="1"/>
          <c:order val="1"/>
          <c:tx>
            <c:strRef>
              <c:f>'Gen Conocimiento'!$D$24</c:f>
              <c:strCache>
                <c:ptCount val="1"/>
                <c:pt idx="0">
                  <c:v>Meta periodo</c:v>
                </c:pt>
              </c:strCache>
            </c:strRef>
          </c:tx>
          <c:spPr>
            <a:solidFill>
              <a:schemeClr val="accent2"/>
            </a:solidFill>
            <a:ln>
              <a:noFill/>
            </a:ln>
            <a:effectLst/>
          </c:spPr>
          <c:invertIfNegative val="0"/>
          <c:val>
            <c:numRef>
              <c:f>'Gen Conocimiento'!$D$25:$D$28</c:f>
              <c:numCache>
                <c:formatCode>_(* #,##0_);_(* \(#,##0\);_(* "-"_);_(@_)</c:formatCode>
                <c:ptCount val="4"/>
                <c:pt idx="0">
                  <c:v>25</c:v>
                </c:pt>
                <c:pt idx="1">
                  <c:v>100</c:v>
                </c:pt>
                <c:pt idx="2">
                  <c:v>100</c:v>
                </c:pt>
                <c:pt idx="3">
                  <c:v>125</c:v>
                </c:pt>
              </c:numCache>
            </c:numRef>
          </c:val>
          <c:extLst xmlns:c16r2="http://schemas.microsoft.com/office/drawing/2015/06/chart">
            <c:ext xmlns:c16="http://schemas.microsoft.com/office/drawing/2014/chart" uri="{C3380CC4-5D6E-409C-BE32-E72D297353CC}">
              <c16:uniqueId val="{00000001-39AB-42CF-9ABC-EFA314512C98}"/>
            </c:ext>
          </c:extLst>
        </c:ser>
        <c:ser>
          <c:idx val="2"/>
          <c:order val="2"/>
          <c:tx>
            <c:strRef>
              <c:f>'Gen Conocimiento'!$H$23</c:f>
              <c:strCache>
                <c:ptCount val="1"/>
                <c:pt idx="0">
                  <c:v>Resultados</c:v>
                </c:pt>
              </c:strCache>
            </c:strRef>
          </c:tx>
          <c:spPr>
            <a:solidFill>
              <a:schemeClr val="accent3"/>
            </a:solidFill>
            <a:ln>
              <a:noFill/>
            </a:ln>
            <a:effectLst/>
          </c:spPr>
          <c:invertIfNegative val="0"/>
          <c:val>
            <c:numRef>
              <c:f>'Gen Conocimiento'!$H$25:$H$28</c:f>
              <c:numCache>
                <c:formatCode>_(* #,##0_);_(* \(#,##0\);_(* "-"_);_(@_)</c:formatCode>
                <c:ptCount val="4"/>
                <c:pt idx="0">
                  <c:v>97</c:v>
                </c:pt>
              </c:numCache>
            </c:numRef>
          </c:val>
          <c:extLst xmlns:c16r2="http://schemas.microsoft.com/office/drawing/2015/06/chart">
            <c:ext xmlns:c16="http://schemas.microsoft.com/office/drawing/2014/chart" uri="{C3380CC4-5D6E-409C-BE32-E72D297353CC}">
              <c16:uniqueId val="{00000002-39AB-42CF-9ABC-EFA314512C98}"/>
            </c:ext>
          </c:extLst>
        </c:ser>
        <c:dLbls>
          <c:showLegendKey val="0"/>
          <c:showVal val="0"/>
          <c:showCatName val="0"/>
          <c:showSerName val="0"/>
          <c:showPercent val="0"/>
          <c:showBubbleSize val="0"/>
        </c:dLbls>
        <c:gapWidth val="61"/>
        <c:overlap val="3"/>
        <c:axId val="521855536"/>
        <c:axId val="521850832"/>
      </c:barChart>
      <c:catAx>
        <c:axId val="521855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s-CO"/>
          </a:p>
        </c:txPr>
        <c:crossAx val="521850832"/>
        <c:crosses val="autoZero"/>
        <c:auto val="1"/>
        <c:lblAlgn val="ctr"/>
        <c:lblOffset val="100"/>
        <c:noMultiLvlLbl val="0"/>
      </c:catAx>
      <c:valAx>
        <c:axId val="521850832"/>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s-CO"/>
          </a:p>
        </c:txPr>
        <c:crossAx val="5218555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15875" cap="flat" cmpd="sng" algn="ctr">
      <a:solidFill>
        <a:schemeClr val="tx1"/>
      </a:solidFill>
      <a:round/>
    </a:ln>
    <a:effectLst/>
  </c:spPr>
  <c:txPr>
    <a:bodyPr/>
    <a:lstStyle/>
    <a:p>
      <a:pPr>
        <a:defRPr lang="en-US"/>
      </a:pPr>
      <a:endParaRPr lang="es-CO"/>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'Aprop Conocimiento'!$C$24</c:f>
              <c:strCache>
                <c:ptCount val="1"/>
                <c:pt idx="0">
                  <c:v>Meta final</c:v>
                </c:pt>
              </c:strCache>
            </c:strRef>
          </c:tx>
          <c:spPr>
            <a:solidFill>
              <a:schemeClr val="accent1"/>
            </a:solidFill>
            <a:ln>
              <a:noFill/>
            </a:ln>
            <a:effectLst/>
          </c:spPr>
          <c:invertIfNegative val="0"/>
          <c:val>
            <c:numRef>
              <c:f>'Aprop Conocimiento'!$C$25:$C$28</c:f>
              <c:numCache>
                <c:formatCode>_(* #,##0_);_(* \(#,##0\);_(* "-"_);_(@_)</c:formatCode>
                <c:ptCount val="4"/>
                <c:pt idx="0">
                  <c:v>180</c:v>
                </c:pt>
              </c:numCache>
            </c:numRef>
          </c:val>
          <c:extLst xmlns:c16r2="http://schemas.microsoft.com/office/drawing/2015/06/chart">
            <c:ext xmlns:c16="http://schemas.microsoft.com/office/drawing/2014/chart" uri="{C3380CC4-5D6E-409C-BE32-E72D297353CC}">
              <c16:uniqueId val="{00000000-69AD-4B62-8181-FE2ABBBE2B89}"/>
            </c:ext>
          </c:extLst>
        </c:ser>
        <c:ser>
          <c:idx val="1"/>
          <c:order val="1"/>
          <c:tx>
            <c:strRef>
              <c:f>'Aprop Conocimiento'!$D$24</c:f>
              <c:strCache>
                <c:ptCount val="1"/>
                <c:pt idx="0">
                  <c:v>Meta periodo</c:v>
                </c:pt>
              </c:strCache>
            </c:strRef>
          </c:tx>
          <c:spPr>
            <a:solidFill>
              <a:schemeClr val="accent2"/>
            </a:solidFill>
            <a:ln>
              <a:noFill/>
            </a:ln>
            <a:effectLst/>
          </c:spPr>
          <c:invertIfNegative val="0"/>
          <c:val>
            <c:numRef>
              <c:f>'Aprop Conocimiento'!$D$25:$D$28</c:f>
              <c:numCache>
                <c:formatCode>_(* #,##0_);_(* \(#,##0\);_(* "-"_);_(@_)</c:formatCode>
                <c:ptCount val="4"/>
                <c:pt idx="0">
                  <c:v>20</c:v>
                </c:pt>
                <c:pt idx="1">
                  <c:v>50</c:v>
                </c:pt>
                <c:pt idx="2">
                  <c:v>50</c:v>
                </c:pt>
                <c:pt idx="3">
                  <c:v>60</c:v>
                </c:pt>
              </c:numCache>
            </c:numRef>
          </c:val>
          <c:extLst xmlns:c16r2="http://schemas.microsoft.com/office/drawing/2015/06/chart">
            <c:ext xmlns:c16="http://schemas.microsoft.com/office/drawing/2014/chart" uri="{C3380CC4-5D6E-409C-BE32-E72D297353CC}">
              <c16:uniqueId val="{00000001-69AD-4B62-8181-FE2ABBBE2B89}"/>
            </c:ext>
          </c:extLst>
        </c:ser>
        <c:ser>
          <c:idx val="2"/>
          <c:order val="2"/>
          <c:tx>
            <c:strRef>
              <c:f>'Aprop Conocimiento'!$H$23</c:f>
              <c:strCache>
                <c:ptCount val="1"/>
                <c:pt idx="0">
                  <c:v>Resultados</c:v>
                </c:pt>
              </c:strCache>
            </c:strRef>
          </c:tx>
          <c:spPr>
            <a:solidFill>
              <a:schemeClr val="accent3"/>
            </a:solidFill>
            <a:ln>
              <a:noFill/>
            </a:ln>
            <a:effectLst/>
          </c:spPr>
          <c:invertIfNegative val="0"/>
          <c:val>
            <c:numRef>
              <c:f>'Aprop Conocimiento'!$H$25:$H$28</c:f>
              <c:numCache>
                <c:formatCode>_(* #,##0_);_(* \(#,##0\);_(* "-"_);_(@_)</c:formatCode>
                <c:ptCount val="4"/>
              </c:numCache>
            </c:numRef>
          </c:val>
          <c:extLst xmlns:c16r2="http://schemas.microsoft.com/office/drawing/2015/06/chart">
            <c:ext xmlns:c16="http://schemas.microsoft.com/office/drawing/2014/chart" uri="{C3380CC4-5D6E-409C-BE32-E72D297353CC}">
              <c16:uniqueId val="{00000002-69AD-4B62-8181-FE2ABBBE2B89}"/>
            </c:ext>
          </c:extLst>
        </c:ser>
        <c:dLbls>
          <c:showLegendKey val="0"/>
          <c:showVal val="0"/>
          <c:showCatName val="0"/>
          <c:showSerName val="0"/>
          <c:showPercent val="0"/>
          <c:showBubbleSize val="0"/>
        </c:dLbls>
        <c:gapWidth val="61"/>
        <c:overlap val="3"/>
        <c:axId val="521852400"/>
        <c:axId val="521851616"/>
      </c:barChart>
      <c:catAx>
        <c:axId val="521852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s-CO"/>
          </a:p>
        </c:txPr>
        <c:crossAx val="521851616"/>
        <c:crosses val="autoZero"/>
        <c:auto val="1"/>
        <c:lblAlgn val="ctr"/>
        <c:lblOffset val="100"/>
        <c:noMultiLvlLbl val="0"/>
      </c:catAx>
      <c:valAx>
        <c:axId val="52185161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s-CO"/>
          </a:p>
        </c:txPr>
        <c:crossAx val="521852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lang="en-US"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15875" cap="flat" cmpd="sng" algn="ctr">
      <a:solidFill>
        <a:schemeClr val="tx1"/>
      </a:solidFill>
      <a:round/>
    </a:ln>
    <a:effectLst/>
  </c:spPr>
  <c:txPr>
    <a:bodyPr/>
    <a:lstStyle/>
    <a:p>
      <a:pPr>
        <a:defRPr lang="en-US"/>
      </a:pPr>
      <a:endParaRPr lang="es-CO"/>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(3)'!$C$24</c:f>
              <c:strCache>
                <c:ptCount val="1"/>
                <c:pt idx="0">
                  <c:v>Meta final</c:v>
                </c:pt>
              </c:strCache>
            </c:strRef>
          </c:tx>
          <c:spPr>
            <a:solidFill>
              <a:schemeClr val="accent1"/>
            </a:solidFill>
            <a:ln>
              <a:noFill/>
            </a:ln>
            <a:effectLst/>
          </c:spPr>
          <c:invertIfNegative val="0"/>
          <c:val>
            <c:numRef>
              <c:f>'FICHA TÉCNICA (3)'!$C$25:$C$28</c:f>
              <c:numCache>
                <c:formatCode>_(* #,##0_);_(* \(#,##0\);_(* "-"_);_(@_)</c:formatCode>
                <c:ptCount val="4"/>
                <c:pt idx="0">
                  <c:v>54</c:v>
                </c:pt>
              </c:numCache>
            </c:numRef>
          </c:val>
          <c:extLst xmlns:c16r2="http://schemas.microsoft.com/office/drawing/2015/06/chart">
            <c:ext xmlns:c16="http://schemas.microsoft.com/office/drawing/2014/chart" uri="{C3380CC4-5D6E-409C-BE32-E72D297353CC}">
              <c16:uniqueId val="{00000000-1CE0-4661-A846-906551E23230}"/>
            </c:ext>
          </c:extLst>
        </c:ser>
        <c:ser>
          <c:idx val="1"/>
          <c:order val="1"/>
          <c:tx>
            <c:strRef>
              <c:f>'FICHA TÉCNICA (3)'!$D$24</c:f>
              <c:strCache>
                <c:ptCount val="1"/>
                <c:pt idx="0">
                  <c:v>Meta periodo</c:v>
                </c:pt>
              </c:strCache>
            </c:strRef>
          </c:tx>
          <c:spPr>
            <a:solidFill>
              <a:schemeClr val="accent2"/>
            </a:solidFill>
            <a:ln>
              <a:noFill/>
            </a:ln>
            <a:effectLst/>
          </c:spPr>
          <c:invertIfNegative val="0"/>
          <c:val>
            <c:numRef>
              <c:f>'FICHA TÉCNICA (3)'!$D$25:$D$28</c:f>
              <c:numCache>
                <c:formatCode>_(* #,##0_);_(* \(#,##0\);_(* "-"_);_(@_)</c:formatCode>
                <c:ptCount val="4"/>
                <c:pt idx="0">
                  <c:v>57</c:v>
                </c:pt>
                <c:pt idx="1">
                  <c:v>56</c:v>
                </c:pt>
                <c:pt idx="2">
                  <c:v>55</c:v>
                </c:pt>
                <c:pt idx="3">
                  <c:v>54</c:v>
                </c:pt>
              </c:numCache>
            </c:numRef>
          </c:val>
          <c:extLst xmlns:c16r2="http://schemas.microsoft.com/office/drawing/2015/06/chart">
            <c:ext xmlns:c16="http://schemas.microsoft.com/office/drawing/2014/chart" uri="{C3380CC4-5D6E-409C-BE32-E72D297353CC}">
              <c16:uniqueId val="{00000001-1CE0-4661-A846-906551E23230}"/>
            </c:ext>
          </c:extLst>
        </c:ser>
        <c:ser>
          <c:idx val="2"/>
          <c:order val="2"/>
          <c:tx>
            <c:strRef>
              <c:f>'FICHA TÉCNICA (3)'!$H$23</c:f>
              <c:strCache>
                <c:ptCount val="1"/>
                <c:pt idx="0">
                  <c:v>Resultados</c:v>
                </c:pt>
              </c:strCache>
            </c:strRef>
          </c:tx>
          <c:spPr>
            <a:solidFill>
              <a:schemeClr val="accent3"/>
            </a:solidFill>
            <a:ln>
              <a:noFill/>
            </a:ln>
            <a:effectLst/>
          </c:spPr>
          <c:invertIfNegative val="0"/>
          <c:val>
            <c:numRef>
              <c:f>'FICHA TÉCNICA (3)'!$H$25:$H$28</c:f>
              <c:numCache>
                <c:formatCode>_(* #,##0_);_(* \(#,##0\);_(* "-"_);_(@_)</c:formatCode>
                <c:ptCount val="4"/>
                <c:pt idx="0">
                  <c:v>0</c:v>
                </c:pt>
                <c:pt idx="1">
                  <c:v>0</c:v>
                </c:pt>
                <c:pt idx="2">
                  <c:v>0</c:v>
                </c:pt>
                <c:pt idx="3">
                  <c:v>0</c:v>
                </c:pt>
              </c:numCache>
            </c:numRef>
          </c:val>
          <c:extLst xmlns:c16r2="http://schemas.microsoft.com/office/drawing/2015/06/chart">
            <c:ext xmlns:c16="http://schemas.microsoft.com/office/drawing/2014/chart" uri="{C3380CC4-5D6E-409C-BE32-E72D297353CC}">
              <c16:uniqueId val="{00000002-1CE0-4661-A846-906551E23230}"/>
            </c:ext>
          </c:extLst>
        </c:ser>
        <c:dLbls>
          <c:showLegendKey val="0"/>
          <c:showVal val="0"/>
          <c:showCatName val="0"/>
          <c:showSerName val="0"/>
          <c:showPercent val="0"/>
          <c:showBubbleSize val="0"/>
        </c:dLbls>
        <c:gapWidth val="61"/>
        <c:overlap val="3"/>
        <c:axId val="521854360"/>
        <c:axId val="521857888"/>
      </c:barChart>
      <c:catAx>
        <c:axId val="521854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1857888"/>
        <c:crosses val="autoZero"/>
        <c:auto val="1"/>
        <c:lblAlgn val="ctr"/>
        <c:lblOffset val="100"/>
        <c:noMultiLvlLbl val="0"/>
      </c:catAx>
      <c:valAx>
        <c:axId val="521857888"/>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18543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(6)'!$C$24</c:f>
              <c:strCache>
                <c:ptCount val="1"/>
                <c:pt idx="0">
                  <c:v>Meta final</c:v>
                </c:pt>
              </c:strCache>
            </c:strRef>
          </c:tx>
          <c:spPr>
            <a:solidFill>
              <a:schemeClr val="accent1"/>
            </a:solidFill>
            <a:ln>
              <a:noFill/>
            </a:ln>
            <a:effectLst/>
          </c:spPr>
          <c:invertIfNegative val="0"/>
          <c:val>
            <c:numRef>
              <c:f>'FICHA TÉCNICA (6)'!$C$25:$C$28</c:f>
              <c:numCache>
                <c:formatCode>0%</c:formatCode>
                <c:ptCount val="4"/>
                <c:pt idx="0">
                  <c:v>1</c:v>
                </c:pt>
              </c:numCache>
            </c:numRef>
          </c:val>
          <c:extLst xmlns:c16r2="http://schemas.microsoft.com/office/drawing/2015/06/chart">
            <c:ext xmlns:c16="http://schemas.microsoft.com/office/drawing/2014/chart" uri="{C3380CC4-5D6E-409C-BE32-E72D297353CC}">
              <c16:uniqueId val="{00000000-D59F-4FAA-B477-7A1095735E39}"/>
            </c:ext>
          </c:extLst>
        </c:ser>
        <c:ser>
          <c:idx val="1"/>
          <c:order val="1"/>
          <c:tx>
            <c:strRef>
              <c:f>'FICHA TÉCNICA (6)'!$D$24</c:f>
              <c:strCache>
                <c:ptCount val="1"/>
                <c:pt idx="0">
                  <c:v>Meta periodo</c:v>
                </c:pt>
              </c:strCache>
            </c:strRef>
          </c:tx>
          <c:spPr>
            <a:solidFill>
              <a:schemeClr val="accent2"/>
            </a:solidFill>
            <a:ln>
              <a:noFill/>
            </a:ln>
            <a:effectLst/>
          </c:spPr>
          <c:invertIfNegative val="0"/>
          <c:val>
            <c:numRef>
              <c:f>'FICHA TÉCNICA (6)'!$D$25:$D$28</c:f>
              <c:numCache>
                <c:formatCode>0.00%</c:formatCode>
                <c:ptCount val="4"/>
                <c:pt idx="0">
                  <c:v>0.184585</c:v>
                </c:pt>
                <c:pt idx="1">
                  <c:v>0.43975499999999995</c:v>
                </c:pt>
                <c:pt idx="2">
                  <c:v>0.69483000000000006</c:v>
                </c:pt>
                <c:pt idx="3">
                  <c:v>0.95</c:v>
                </c:pt>
              </c:numCache>
            </c:numRef>
          </c:val>
          <c:extLst xmlns:c16r2="http://schemas.microsoft.com/office/drawing/2015/06/chart">
            <c:ext xmlns:c16="http://schemas.microsoft.com/office/drawing/2014/chart" uri="{C3380CC4-5D6E-409C-BE32-E72D297353CC}">
              <c16:uniqueId val="{00000001-D59F-4FAA-B477-7A1095735E39}"/>
            </c:ext>
          </c:extLst>
        </c:ser>
        <c:ser>
          <c:idx val="2"/>
          <c:order val="2"/>
          <c:tx>
            <c:strRef>
              <c:f>'FICHA TÉCNICA (6)'!$H$23</c:f>
              <c:strCache>
                <c:ptCount val="1"/>
                <c:pt idx="0">
                  <c:v>Resultados</c:v>
                </c:pt>
              </c:strCache>
            </c:strRef>
          </c:tx>
          <c:spPr>
            <a:solidFill>
              <a:schemeClr val="accent3"/>
            </a:solidFill>
            <a:ln>
              <a:noFill/>
            </a:ln>
            <a:effectLst/>
          </c:spPr>
          <c:invertIfNegative val="0"/>
          <c:val>
            <c:numRef>
              <c:f>'FICHA TÉCNICA (6)'!$H$25:$H$28</c:f>
              <c:numCache>
                <c:formatCode>_(* #,##0_);_(* \(#,##0\);_(* "-"_);_(@_)</c:formatCode>
                <c:ptCount val="4"/>
              </c:numCache>
            </c:numRef>
          </c:val>
          <c:extLst xmlns:c16r2="http://schemas.microsoft.com/office/drawing/2015/06/chart">
            <c:ext xmlns:c16="http://schemas.microsoft.com/office/drawing/2014/chart" uri="{C3380CC4-5D6E-409C-BE32-E72D297353CC}">
              <c16:uniqueId val="{00000002-D59F-4FAA-B477-7A1095735E39}"/>
            </c:ext>
          </c:extLst>
        </c:ser>
        <c:dLbls>
          <c:showLegendKey val="0"/>
          <c:showVal val="0"/>
          <c:showCatName val="0"/>
          <c:showSerName val="0"/>
          <c:showPercent val="0"/>
          <c:showBubbleSize val="0"/>
        </c:dLbls>
        <c:gapWidth val="61"/>
        <c:overlap val="3"/>
        <c:axId val="521773816"/>
        <c:axId val="521771856"/>
      </c:barChart>
      <c:catAx>
        <c:axId val="521773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1771856"/>
        <c:crosses val="autoZero"/>
        <c:auto val="1"/>
        <c:lblAlgn val="ctr"/>
        <c:lblOffset val="100"/>
        <c:noMultiLvlLbl val="0"/>
      </c:catAx>
      <c:valAx>
        <c:axId val="5217718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17738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(7)'!$C$24</c:f>
              <c:strCache>
                <c:ptCount val="1"/>
                <c:pt idx="0">
                  <c:v>Meta final</c:v>
                </c:pt>
              </c:strCache>
            </c:strRef>
          </c:tx>
          <c:spPr>
            <a:solidFill>
              <a:schemeClr val="accent1"/>
            </a:solidFill>
            <a:ln>
              <a:noFill/>
            </a:ln>
            <a:effectLst/>
          </c:spPr>
          <c:invertIfNegative val="0"/>
          <c:val>
            <c:numRef>
              <c:f>'FICHA TÉCNICA (7)'!$C$25:$C$28</c:f>
              <c:numCache>
                <c:formatCode>0%</c:formatCode>
                <c:ptCount val="4"/>
                <c:pt idx="0">
                  <c:v>1</c:v>
                </c:pt>
              </c:numCache>
            </c:numRef>
          </c:val>
          <c:extLst xmlns:c16r2="http://schemas.microsoft.com/office/drawing/2015/06/chart">
            <c:ext xmlns:c16="http://schemas.microsoft.com/office/drawing/2014/chart" uri="{C3380CC4-5D6E-409C-BE32-E72D297353CC}">
              <c16:uniqueId val="{00000000-9278-407A-809F-1C6579AE6779}"/>
            </c:ext>
          </c:extLst>
        </c:ser>
        <c:ser>
          <c:idx val="1"/>
          <c:order val="1"/>
          <c:tx>
            <c:strRef>
              <c:f>'FICHA TÉCNICA (7)'!$D$24</c:f>
              <c:strCache>
                <c:ptCount val="1"/>
                <c:pt idx="0">
                  <c:v>Meta periodo</c:v>
                </c:pt>
              </c:strCache>
            </c:strRef>
          </c:tx>
          <c:spPr>
            <a:solidFill>
              <a:schemeClr val="accent2"/>
            </a:solidFill>
            <a:ln>
              <a:noFill/>
            </a:ln>
            <a:effectLst/>
          </c:spPr>
          <c:invertIfNegative val="0"/>
          <c:val>
            <c:numRef>
              <c:f>'FICHA TÉCNICA (7)'!$D$25:$D$28</c:f>
              <c:numCache>
                <c:formatCode>0.00%</c:formatCode>
                <c:ptCount val="4"/>
                <c:pt idx="0">
                  <c:v>0.18079999999999999</c:v>
                </c:pt>
                <c:pt idx="1">
                  <c:v>0.50019999999999998</c:v>
                </c:pt>
                <c:pt idx="2">
                  <c:v>0.68120000000000003</c:v>
                </c:pt>
                <c:pt idx="3">
                  <c:v>1</c:v>
                </c:pt>
              </c:numCache>
            </c:numRef>
          </c:val>
          <c:extLst xmlns:c16r2="http://schemas.microsoft.com/office/drawing/2015/06/chart">
            <c:ext xmlns:c16="http://schemas.microsoft.com/office/drawing/2014/chart" uri="{C3380CC4-5D6E-409C-BE32-E72D297353CC}">
              <c16:uniqueId val="{00000001-9278-407A-809F-1C6579AE6779}"/>
            </c:ext>
          </c:extLst>
        </c:ser>
        <c:ser>
          <c:idx val="2"/>
          <c:order val="2"/>
          <c:tx>
            <c:strRef>
              <c:f>'FICHA TÉCNICA (7)'!$H$23</c:f>
              <c:strCache>
                <c:ptCount val="1"/>
                <c:pt idx="0">
                  <c:v>Resultados</c:v>
                </c:pt>
              </c:strCache>
            </c:strRef>
          </c:tx>
          <c:spPr>
            <a:solidFill>
              <a:schemeClr val="accent3"/>
            </a:solidFill>
            <a:ln>
              <a:noFill/>
            </a:ln>
            <a:effectLst/>
          </c:spPr>
          <c:invertIfNegative val="0"/>
          <c:val>
            <c:numRef>
              <c:f>'FICHA TÉCNICA (7)'!$H$25:$H$28</c:f>
              <c:numCache>
                <c:formatCode>_(* #,##0_);_(* \(#,##0\);_(* "-"_);_(@_)</c:formatCode>
                <c:ptCount val="4"/>
              </c:numCache>
            </c:numRef>
          </c:val>
          <c:extLst xmlns:c16r2="http://schemas.microsoft.com/office/drawing/2015/06/chart">
            <c:ext xmlns:c16="http://schemas.microsoft.com/office/drawing/2014/chart" uri="{C3380CC4-5D6E-409C-BE32-E72D297353CC}">
              <c16:uniqueId val="{00000002-9278-407A-809F-1C6579AE6779}"/>
            </c:ext>
          </c:extLst>
        </c:ser>
        <c:dLbls>
          <c:showLegendKey val="0"/>
          <c:showVal val="0"/>
          <c:showCatName val="0"/>
          <c:showSerName val="0"/>
          <c:showPercent val="0"/>
          <c:showBubbleSize val="0"/>
        </c:dLbls>
        <c:gapWidth val="61"/>
        <c:overlap val="3"/>
        <c:axId val="521774208"/>
        <c:axId val="521774600"/>
      </c:barChart>
      <c:catAx>
        <c:axId val="521774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1774600"/>
        <c:crosses val="autoZero"/>
        <c:auto val="1"/>
        <c:lblAlgn val="ctr"/>
        <c:lblOffset val="100"/>
        <c:noMultiLvlLbl val="0"/>
      </c:catAx>
      <c:valAx>
        <c:axId val="5217746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177420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(8)'!$C$24</c:f>
              <c:strCache>
                <c:ptCount val="1"/>
                <c:pt idx="0">
                  <c:v>Meta final</c:v>
                </c:pt>
              </c:strCache>
            </c:strRef>
          </c:tx>
          <c:spPr>
            <a:solidFill>
              <a:schemeClr val="accent1"/>
            </a:solidFill>
            <a:ln>
              <a:noFill/>
            </a:ln>
            <a:effectLst/>
          </c:spPr>
          <c:invertIfNegative val="0"/>
          <c:val>
            <c:numRef>
              <c:f>'FICHA TÉCNICA (8)'!$C$25:$C$36</c:f>
              <c:numCache>
                <c:formatCode>_-* #,##0.0_-;\-* #,##0.0_-;_-* "-"_-;_-@_-</c:formatCode>
                <c:ptCount val="12"/>
                <c:pt idx="0">
                  <c:v>0</c:v>
                </c:pt>
              </c:numCache>
            </c:numRef>
          </c:val>
          <c:extLst xmlns:c16r2="http://schemas.microsoft.com/office/drawing/2015/06/chart">
            <c:ext xmlns:c16="http://schemas.microsoft.com/office/drawing/2014/chart" uri="{C3380CC4-5D6E-409C-BE32-E72D297353CC}">
              <c16:uniqueId val="{00000000-9C3F-429B-ADCC-68C3310F8B39}"/>
            </c:ext>
          </c:extLst>
        </c:ser>
        <c:ser>
          <c:idx val="1"/>
          <c:order val="1"/>
          <c:tx>
            <c:strRef>
              <c:f>'FICHA TÉCNICA (8)'!$D$24</c:f>
              <c:strCache>
                <c:ptCount val="1"/>
                <c:pt idx="0">
                  <c:v>Meta periodo</c:v>
                </c:pt>
              </c:strCache>
            </c:strRef>
          </c:tx>
          <c:spPr>
            <a:solidFill>
              <a:schemeClr val="accent2"/>
            </a:solidFill>
            <a:ln>
              <a:noFill/>
            </a:ln>
            <a:effectLst/>
          </c:spPr>
          <c:invertIfNegative val="0"/>
          <c:val>
            <c:numRef>
              <c:f>'FICHA TÉCNICA (8)'!$D$25:$D$36</c:f>
              <c:numCache>
                <c:formatCode>_(* #,##0_);_(* \(#,##0\);_(* "-"_);_(@_)</c:formatCode>
                <c:ptCount val="12"/>
                <c:pt idx="0" formatCode="_-* #,##0.0_-;\-* #,##0.0_-;_-* &quot;-&quot;_-;_-@_-">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1-9C3F-429B-ADCC-68C3310F8B39}"/>
            </c:ext>
          </c:extLst>
        </c:ser>
        <c:ser>
          <c:idx val="2"/>
          <c:order val="2"/>
          <c:tx>
            <c:strRef>
              <c:f>'FICHA TÉCNICA (8)'!$H$23</c:f>
              <c:strCache>
                <c:ptCount val="1"/>
                <c:pt idx="0">
                  <c:v>Resultados</c:v>
                </c:pt>
              </c:strCache>
            </c:strRef>
          </c:tx>
          <c:spPr>
            <a:solidFill>
              <a:schemeClr val="accent3"/>
            </a:solidFill>
            <a:ln>
              <a:noFill/>
            </a:ln>
            <a:effectLst/>
          </c:spPr>
          <c:invertIfNegative val="0"/>
          <c:val>
            <c:numRef>
              <c:f>'FICHA TÉCNICA (8)'!$H$25:$H$36</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xmlns:c16r2="http://schemas.microsoft.com/office/drawing/2015/06/chart">
            <c:ext xmlns:c16="http://schemas.microsoft.com/office/drawing/2014/chart" uri="{C3380CC4-5D6E-409C-BE32-E72D297353CC}">
              <c16:uniqueId val="{00000002-9C3F-429B-ADCC-68C3310F8B39}"/>
            </c:ext>
          </c:extLst>
        </c:ser>
        <c:dLbls>
          <c:showLegendKey val="0"/>
          <c:showVal val="0"/>
          <c:showCatName val="0"/>
          <c:showSerName val="0"/>
          <c:showPercent val="0"/>
          <c:showBubbleSize val="0"/>
        </c:dLbls>
        <c:gapWidth val="61"/>
        <c:overlap val="3"/>
        <c:axId val="521775384"/>
        <c:axId val="521771072"/>
      </c:barChart>
      <c:catAx>
        <c:axId val="521775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1771072"/>
        <c:crosses val="autoZero"/>
        <c:auto val="1"/>
        <c:lblAlgn val="ctr"/>
        <c:lblOffset val="100"/>
        <c:noMultiLvlLbl val="0"/>
      </c:catAx>
      <c:valAx>
        <c:axId val="521771072"/>
        <c:scaling>
          <c:orientation val="minMax"/>
        </c:scaling>
        <c:delete val="0"/>
        <c:axPos val="l"/>
        <c:majorGridlines>
          <c:spPr>
            <a:ln w="9525" cap="flat" cmpd="sng" algn="ctr">
              <a:solidFill>
                <a:schemeClr val="tx1">
                  <a:lumMod val="15000"/>
                  <a:lumOff val="85000"/>
                </a:schemeClr>
              </a:solidFill>
              <a:round/>
            </a:ln>
            <a:effectLst/>
          </c:spPr>
        </c:majorGridlines>
        <c:numFmt formatCode="_-* #,##0.0_-;\-* #,##0.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17753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9'!$C$24</c:f>
              <c:strCache>
                <c:ptCount val="1"/>
                <c:pt idx="0">
                  <c:v>Meta final</c:v>
                </c:pt>
              </c:strCache>
            </c:strRef>
          </c:tx>
          <c:spPr>
            <a:solidFill>
              <a:schemeClr val="accent1"/>
            </a:solidFill>
            <a:ln>
              <a:noFill/>
            </a:ln>
            <a:effectLst/>
          </c:spPr>
          <c:invertIfNegative val="0"/>
          <c:val>
            <c:numRef>
              <c:f>'FICHA TÉCNICA 9'!$C$25:$C$28</c:f>
              <c:numCache>
                <c:formatCode>_(* #,##0_);_(* \(#,##0\);_(* "-"_);_(@_)</c:formatCode>
                <c:ptCount val="4"/>
                <c:pt idx="0">
                  <c:v>96</c:v>
                </c:pt>
              </c:numCache>
            </c:numRef>
          </c:val>
          <c:extLst xmlns:c16r2="http://schemas.microsoft.com/office/drawing/2015/06/chart">
            <c:ext xmlns:c16="http://schemas.microsoft.com/office/drawing/2014/chart" uri="{C3380CC4-5D6E-409C-BE32-E72D297353CC}">
              <c16:uniqueId val="{00000000-1737-4327-ACAB-E43FBB893D26}"/>
            </c:ext>
          </c:extLst>
        </c:ser>
        <c:ser>
          <c:idx val="1"/>
          <c:order val="1"/>
          <c:tx>
            <c:strRef>
              <c:f>'FICHA TÉCNICA 9'!$D$24</c:f>
              <c:strCache>
                <c:ptCount val="1"/>
                <c:pt idx="0">
                  <c:v>Meta periodo</c:v>
                </c:pt>
              </c:strCache>
            </c:strRef>
          </c:tx>
          <c:spPr>
            <a:solidFill>
              <a:schemeClr val="accent2"/>
            </a:solidFill>
            <a:ln>
              <a:noFill/>
            </a:ln>
            <a:effectLst/>
          </c:spPr>
          <c:invertIfNegative val="0"/>
          <c:val>
            <c:numRef>
              <c:f>'FICHA TÉCNICA 9'!$D$25:$D$28</c:f>
              <c:numCache>
                <c:formatCode>_(* #,##0_);_(* \(#,##0\);_(* "-"_);_(@_)</c:formatCode>
                <c:ptCount val="4"/>
                <c:pt idx="0">
                  <c:v>96</c:v>
                </c:pt>
                <c:pt idx="1">
                  <c:v>96</c:v>
                </c:pt>
                <c:pt idx="2">
                  <c:v>96</c:v>
                </c:pt>
                <c:pt idx="3">
                  <c:v>96</c:v>
                </c:pt>
              </c:numCache>
            </c:numRef>
          </c:val>
          <c:extLst xmlns:c16r2="http://schemas.microsoft.com/office/drawing/2015/06/chart">
            <c:ext xmlns:c16="http://schemas.microsoft.com/office/drawing/2014/chart" uri="{C3380CC4-5D6E-409C-BE32-E72D297353CC}">
              <c16:uniqueId val="{00000001-1737-4327-ACAB-E43FBB893D26}"/>
            </c:ext>
          </c:extLst>
        </c:ser>
        <c:ser>
          <c:idx val="2"/>
          <c:order val="2"/>
          <c:tx>
            <c:strRef>
              <c:f>'FICHA TÉCNICA 9'!$H$23</c:f>
              <c:strCache>
                <c:ptCount val="1"/>
                <c:pt idx="0">
                  <c:v>Resultados</c:v>
                </c:pt>
              </c:strCache>
            </c:strRef>
          </c:tx>
          <c:spPr>
            <a:solidFill>
              <a:schemeClr val="accent3"/>
            </a:solidFill>
            <a:ln>
              <a:noFill/>
            </a:ln>
            <a:effectLst/>
          </c:spPr>
          <c:invertIfNegative val="0"/>
          <c:val>
            <c:numRef>
              <c:f>'FICHA TÉCNICA 9'!$H$25:$H$28</c:f>
              <c:numCache>
                <c:formatCode>_(* #,##0_);_(* \(#,##0\);_(* "-"_);_(@_)</c:formatCode>
                <c:ptCount val="4"/>
              </c:numCache>
            </c:numRef>
          </c:val>
          <c:extLst xmlns:c16r2="http://schemas.microsoft.com/office/drawing/2015/06/chart">
            <c:ext xmlns:c16="http://schemas.microsoft.com/office/drawing/2014/chart" uri="{C3380CC4-5D6E-409C-BE32-E72D297353CC}">
              <c16:uniqueId val="{00000002-1737-4327-ACAB-E43FBB893D26}"/>
            </c:ext>
          </c:extLst>
        </c:ser>
        <c:dLbls>
          <c:showLegendKey val="0"/>
          <c:showVal val="0"/>
          <c:showCatName val="0"/>
          <c:showSerName val="0"/>
          <c:showPercent val="0"/>
          <c:showBubbleSize val="0"/>
        </c:dLbls>
        <c:gapWidth val="61"/>
        <c:overlap val="3"/>
        <c:axId val="521780480"/>
        <c:axId val="521778912"/>
      </c:barChart>
      <c:catAx>
        <c:axId val="521780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1778912"/>
        <c:crosses val="autoZero"/>
        <c:auto val="1"/>
        <c:lblAlgn val="ctr"/>
        <c:lblOffset val="100"/>
        <c:noMultiLvlLbl val="0"/>
      </c:catAx>
      <c:valAx>
        <c:axId val="521778912"/>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17804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'FICHA TÉCNICA 10'!$C$24</c:f>
              <c:strCache>
                <c:ptCount val="1"/>
                <c:pt idx="0">
                  <c:v>Meta final</c:v>
                </c:pt>
              </c:strCache>
            </c:strRef>
          </c:tx>
          <c:spPr>
            <a:solidFill>
              <a:schemeClr val="accent1"/>
            </a:solidFill>
            <a:ln>
              <a:noFill/>
            </a:ln>
            <a:effectLst/>
          </c:spPr>
          <c:invertIfNegative val="0"/>
          <c:val>
            <c:numRef>
              <c:f>'FICHA TÉCNICA 10'!$C$25:$C$28</c:f>
              <c:numCache>
                <c:formatCode>_(* #,##0_);_(* \(#,##0\);_(* "-"_);_(@_)</c:formatCode>
                <c:ptCount val="4"/>
                <c:pt idx="0">
                  <c:v>96</c:v>
                </c:pt>
              </c:numCache>
            </c:numRef>
          </c:val>
          <c:extLst xmlns:c16r2="http://schemas.microsoft.com/office/drawing/2015/06/chart">
            <c:ext xmlns:c16="http://schemas.microsoft.com/office/drawing/2014/chart" uri="{C3380CC4-5D6E-409C-BE32-E72D297353CC}">
              <c16:uniqueId val="{00000000-EE21-4B3F-A37D-5B2C5A458649}"/>
            </c:ext>
          </c:extLst>
        </c:ser>
        <c:ser>
          <c:idx val="1"/>
          <c:order val="1"/>
          <c:tx>
            <c:strRef>
              <c:f>'FICHA TÉCNICA 10'!$D$24</c:f>
              <c:strCache>
                <c:ptCount val="1"/>
                <c:pt idx="0">
                  <c:v>Meta periodo</c:v>
                </c:pt>
              </c:strCache>
            </c:strRef>
          </c:tx>
          <c:spPr>
            <a:solidFill>
              <a:schemeClr val="accent2"/>
            </a:solidFill>
            <a:ln>
              <a:noFill/>
            </a:ln>
            <a:effectLst/>
          </c:spPr>
          <c:invertIfNegative val="0"/>
          <c:val>
            <c:numRef>
              <c:f>'FICHA TÉCNICA 10'!$D$25:$D$28</c:f>
              <c:numCache>
                <c:formatCode>_(* #,##0_);_(* \(#,##0\);_(* "-"_);_(@_)</c:formatCode>
                <c:ptCount val="4"/>
                <c:pt idx="0">
                  <c:v>96</c:v>
                </c:pt>
                <c:pt idx="1">
                  <c:v>96</c:v>
                </c:pt>
                <c:pt idx="2">
                  <c:v>96</c:v>
                </c:pt>
                <c:pt idx="3">
                  <c:v>96</c:v>
                </c:pt>
              </c:numCache>
            </c:numRef>
          </c:val>
          <c:extLst xmlns:c16r2="http://schemas.microsoft.com/office/drawing/2015/06/chart">
            <c:ext xmlns:c16="http://schemas.microsoft.com/office/drawing/2014/chart" uri="{C3380CC4-5D6E-409C-BE32-E72D297353CC}">
              <c16:uniqueId val="{00000001-EE21-4B3F-A37D-5B2C5A458649}"/>
            </c:ext>
          </c:extLst>
        </c:ser>
        <c:ser>
          <c:idx val="2"/>
          <c:order val="2"/>
          <c:tx>
            <c:strRef>
              <c:f>'FICHA TÉCNICA 10'!$H$23</c:f>
              <c:strCache>
                <c:ptCount val="1"/>
                <c:pt idx="0">
                  <c:v>Resultados</c:v>
                </c:pt>
              </c:strCache>
            </c:strRef>
          </c:tx>
          <c:spPr>
            <a:solidFill>
              <a:schemeClr val="accent3"/>
            </a:solidFill>
            <a:ln>
              <a:noFill/>
            </a:ln>
            <a:effectLst/>
          </c:spPr>
          <c:invertIfNegative val="0"/>
          <c:val>
            <c:numRef>
              <c:f>'FICHA TÉCNICA 10'!$H$25:$H$28</c:f>
              <c:numCache>
                <c:formatCode>_(* #,##0_);_(* \(#,##0\);_(* "-"_);_(@_)</c:formatCode>
                <c:ptCount val="4"/>
              </c:numCache>
            </c:numRef>
          </c:val>
          <c:extLst xmlns:c16r2="http://schemas.microsoft.com/office/drawing/2015/06/chart">
            <c:ext xmlns:c16="http://schemas.microsoft.com/office/drawing/2014/chart" uri="{C3380CC4-5D6E-409C-BE32-E72D297353CC}">
              <c16:uniqueId val="{00000002-EE21-4B3F-A37D-5B2C5A458649}"/>
            </c:ext>
          </c:extLst>
        </c:ser>
        <c:dLbls>
          <c:showLegendKey val="0"/>
          <c:showVal val="0"/>
          <c:showCatName val="0"/>
          <c:showSerName val="0"/>
          <c:showPercent val="0"/>
          <c:showBubbleSize val="0"/>
        </c:dLbls>
        <c:gapWidth val="61"/>
        <c:overlap val="3"/>
        <c:axId val="521779696"/>
        <c:axId val="521778128"/>
      </c:barChart>
      <c:catAx>
        <c:axId val="521779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1778128"/>
        <c:crosses val="autoZero"/>
        <c:auto val="1"/>
        <c:lblAlgn val="ctr"/>
        <c:lblOffset val="100"/>
        <c:noMultiLvlLbl val="0"/>
      </c:catAx>
      <c:valAx>
        <c:axId val="521778128"/>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217796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15875" cap="flat" cmpd="sng" algn="ctr">
      <a:solidFill>
        <a:schemeClr val="tx1"/>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chart" Target="../charts/chart17.xml"/><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2" Type="http://schemas.openxmlformats.org/officeDocument/2006/relationships/chart" Target="../charts/chart33.xml"/><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2" Type="http://schemas.openxmlformats.org/officeDocument/2006/relationships/chart" Target="../charts/chart35.xml"/><Relationship Id="rId1" Type="http://schemas.openxmlformats.org/officeDocument/2006/relationships/image" Target="../media/image1.png"/></Relationships>
</file>

<file path=xl/drawings/_rels/drawing37.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image" Target="../media/image1.png"/></Relationships>
</file>

<file path=xl/drawings/_rels/drawing39.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40.xml.rels><?xml version="1.0" encoding="UTF-8" standalone="yes"?>
<Relationships xmlns="http://schemas.openxmlformats.org/package/2006/relationships"><Relationship Id="rId2" Type="http://schemas.openxmlformats.org/officeDocument/2006/relationships/chart" Target="../charts/chart39.xml"/><Relationship Id="rId1" Type="http://schemas.openxmlformats.org/officeDocument/2006/relationships/image" Target="../media/image1.png"/></Relationships>
</file>

<file path=xl/drawings/_rels/drawing41.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image" Target="../media/image1.png"/></Relationships>
</file>

<file path=xl/drawings/_rels/drawing42.xml.rels><?xml version="1.0" encoding="UTF-8" standalone="yes"?>
<Relationships xmlns="http://schemas.openxmlformats.org/package/2006/relationships"><Relationship Id="rId2" Type="http://schemas.openxmlformats.org/officeDocument/2006/relationships/chart" Target="../charts/chart41.xml"/><Relationship Id="rId1" Type="http://schemas.openxmlformats.org/officeDocument/2006/relationships/image" Target="../media/image1.png"/></Relationships>
</file>

<file path=xl/drawings/_rels/drawing43.xml.rels><?xml version="1.0" encoding="UTF-8" standalone="yes"?>
<Relationships xmlns="http://schemas.openxmlformats.org/package/2006/relationships"><Relationship Id="rId2" Type="http://schemas.openxmlformats.org/officeDocument/2006/relationships/chart" Target="../charts/chart42.xml"/><Relationship Id="rId1" Type="http://schemas.openxmlformats.org/officeDocument/2006/relationships/image" Target="../media/image1.png"/></Relationships>
</file>

<file path=xl/drawings/_rels/drawing44.xml.rels><?xml version="1.0" encoding="UTF-8" standalone="yes"?>
<Relationships xmlns="http://schemas.openxmlformats.org/package/2006/relationships"><Relationship Id="rId2" Type="http://schemas.openxmlformats.org/officeDocument/2006/relationships/chart" Target="../charts/chart43.xml"/><Relationship Id="rId1" Type="http://schemas.openxmlformats.org/officeDocument/2006/relationships/image" Target="../media/image1.png"/></Relationships>
</file>

<file path=xl/drawings/_rels/drawing45.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image" Target="../media/image1.png"/></Relationships>
</file>

<file path=xl/drawings/_rels/drawing46.xml.rels><?xml version="1.0" encoding="UTF-8" standalone="yes"?>
<Relationships xmlns="http://schemas.openxmlformats.org/package/2006/relationships"><Relationship Id="rId2" Type="http://schemas.openxmlformats.org/officeDocument/2006/relationships/chart" Target="../charts/chart45.xml"/><Relationship Id="rId1" Type="http://schemas.openxmlformats.org/officeDocument/2006/relationships/image" Target="../media/image1.png"/></Relationships>
</file>

<file path=xl/drawings/_rels/drawing47.xml.rels><?xml version="1.0" encoding="UTF-8" standalone="yes"?>
<Relationships xmlns="http://schemas.openxmlformats.org/package/2006/relationships"><Relationship Id="rId2" Type="http://schemas.openxmlformats.org/officeDocument/2006/relationships/chart" Target="../charts/chart46.xml"/><Relationship Id="rId1" Type="http://schemas.openxmlformats.org/officeDocument/2006/relationships/image" Target="../media/image1.png"/></Relationships>
</file>

<file path=xl/drawings/_rels/drawing48.xml.rels><?xml version="1.0" encoding="UTF-8" standalone="yes"?>
<Relationships xmlns="http://schemas.openxmlformats.org/package/2006/relationships"><Relationship Id="rId2" Type="http://schemas.openxmlformats.org/officeDocument/2006/relationships/chart" Target="../charts/chart47.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19051</xdr:colOff>
      <xdr:row>0</xdr:row>
      <xdr:rowOff>0</xdr:rowOff>
    </xdr:from>
    <xdr:to>
      <xdr:col>0</xdr:col>
      <xdr:colOff>866775</xdr:colOff>
      <xdr:row>4</xdr:row>
      <xdr:rowOff>0</xdr:rowOff>
    </xdr:to>
    <xdr:pic>
      <xdr:nvPicPr>
        <xdr:cNvPr id="2" name="Picture 5" descr="logo_ins">
          <a:extLst>
            <a:ext uri="{FF2B5EF4-FFF2-40B4-BE49-F238E27FC236}">
              <a16:creationId xmlns:a16="http://schemas.microsoft.com/office/drawing/2014/main" xmlns="" id="{00570D41-0B1F-4686-920E-C9432E6CCBF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1" y="0"/>
          <a:ext cx="847724" cy="7715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xmlns="" id="{A017D375-BA16-4207-AD3E-07E3BB11681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xmlns="" id="{0AC6DEA3-17E8-4FAB-8BBE-0E35D0B2A1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xmlns="" id="{0EF28BE0-7DF9-4B75-B610-1E9AD07438D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xmlns="" id="{F965AD63-97D2-49AE-B38A-9A17837B21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xmlns="" id="{0F575ED9-9268-40A5-82ED-C7012A9AD10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23</xdr:row>
      <xdr:rowOff>1</xdr:rowOff>
    </xdr:from>
    <xdr:to>
      <xdr:col>10</xdr:col>
      <xdr:colOff>1387928</xdr:colOff>
      <xdr:row>28</xdr:row>
      <xdr:rowOff>190500</xdr:rowOff>
    </xdr:to>
    <xdr:graphicFrame macro="">
      <xdr:nvGraphicFramePr>
        <xdr:cNvPr id="3" name="Gráfico 2">
          <a:extLst>
            <a:ext uri="{FF2B5EF4-FFF2-40B4-BE49-F238E27FC236}">
              <a16:creationId xmlns:a16="http://schemas.microsoft.com/office/drawing/2014/main" xmlns="" id="{213E80FE-97C2-458B-BC07-9E6F0A7E5F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xmlns="" id="{C4FD7972-3B41-4129-BECF-17CBA3329C8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xmlns="" id="{990D565A-011E-4DAB-9E76-5A3CF4822B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xmlns="" id="{C518BFCD-B3F2-4871-9A79-2B47F68530D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xmlns="" id="{46513807-8C38-472D-A1D6-618ABF8207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xmlns="" id="{11806AF5-FEF5-4DB7-A9D1-C8B9E0CF763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xmlns="" id="{122B95E5-92CB-46CF-A55C-1F306E3F96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xmlns="" id="{D2DA9EA4-4120-455A-943A-C62F942B3C5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xmlns="" id="{EC7218F1-567B-4591-B7BB-3B267C3FEA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xmlns="" id="{06611015-11F0-4BB8-A6A3-53B4F4A653F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xmlns="" id="{529E248B-1EA0-443F-81BE-06B731D6F1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xmlns="" id="{25A100A4-3774-42D2-9687-6FEBAEC29E9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xmlns="" id="{1EACD3AF-34BB-4919-A5D2-8C2E959FD1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xmlns="" id="{7C962569-CDAC-4401-A696-459123747DB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xmlns="" id="{F80A5054-5D27-430E-8E25-AA805693CD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xmlns="" id="{1F6632D7-0C1E-451E-96C0-0204F2C11A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xmlns="" id="{FC202FB2-A734-49D7-82FB-B5E77EC986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xmlns="" id="{91B509AC-EFC6-4F4B-BF87-DA7411B8B87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xmlns="" id="{0F571F08-C733-4D18-BABF-4B1E8F6DFC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xmlns="" id="{4F28B2BD-1E5F-4E87-AD03-05145CE4C8B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xmlns="" id="{0E214BF5-2D80-49FA-9BF4-B2A18AA425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xmlns="" id="{696BE4B4-5BD6-42BB-8D6C-EDE377FF654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xmlns="" id="{534C6383-BB79-4490-A533-F9D2F853EC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xmlns="" id="{201AFB7D-D0BF-4CE6-B4B2-E3A11FF762B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xmlns="" id="{743E1746-9AA6-47AE-8651-DFAE74F39A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xmlns="" id="{7C20EFB9-0F03-430E-A893-8AC3A95DD1DC}"/>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xmlns="" id="{5B3EC5B1-EC36-46E9-B797-83A2457F3E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xmlns="" id="{E378EB3D-6B9A-4FFF-9982-045410ABD72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xmlns="" id="{CE7DDA32-1965-4D7E-A112-7D3B2E06BC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xmlns="" id="{28A2752C-EF17-4A9D-B6E8-CCD452BC276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xmlns="" id="{510C5311-3C21-4E91-94C6-1E7753F5E3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xmlns="" id="{00931C14-9E17-4830-AC5C-F58CDBC021A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xmlns="" id="{4183A1DB-46BE-46A4-811B-38DEFEEE95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xmlns="" id="{043CF777-878B-4463-B9E3-A5BFE1566968}"/>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xmlns="" id="{687DB318-316E-4754-8884-27109DA97BD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xmlns="" id="{710D76C4-161C-4DDC-8C0B-6D40BBBF8F2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xmlns="" id="{F5A219B9-835E-485E-BCF6-7E7A7886EE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xmlns="" id="{DBEC8336-ED80-4516-8914-F6A8D1A2CF0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xmlns="" id="{12ABE657-2916-4D78-9A1F-26DBEBFD3C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xmlns="" id="{0E8E8E5A-FEEB-40DE-B2B5-43D8CF05B6C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xmlns="" id="{769B5A29-8D21-40A4-8E79-9D8EC33FAC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xmlns="" id="{486C7B71-DEFD-402C-8F68-828FF5371A8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xmlns="" id="{136ED701-CEA9-4413-8583-D08B00C2B0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xmlns="" id="{3CA1E735-2F0E-42C1-BAC3-5BDD325BCB0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xmlns="" id="{11182A92-4E7B-4824-871E-A10C28D0B8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xmlns="" id="{246A7450-5FA4-40C8-9484-142E2B5CBCC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xmlns="" id="{1449C8D4-1F7F-41E0-98DA-FBB22FE21B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xmlns="" id="{2D3415C6-7C8D-4688-BD1B-BB4CD597751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xmlns="" id="{FA807BB0-4516-44CC-8B6A-73072D7C7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xmlns="" id="{FC678EC5-D39A-494E-AF32-1A31C60665F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xmlns="" id="{635C7307-00D1-46CF-8C44-3D77BAE1F3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xmlns="" id="{BEE20D18-E07D-4D68-BA9D-8B6E6B58F4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xmlns="" id="{6E0B4729-5942-45A8-B286-EAD95C499A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xmlns="" id="{386D7030-2DB1-42F5-A3C7-33A2C1B809E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xmlns="" id="{1DFE599A-2E02-477A-BB55-4E7716599A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xmlns="" id="{49C4EAD9-38D5-4844-94FA-04136119AE6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xmlns="" id="{DAB030D5-330F-47C4-B9D1-5246F3F3F7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xmlns="" id="{7751F432-E77E-47FA-98B6-B4EC8F3C37A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xmlns="" id="{B2031C1E-3F7F-4572-A261-7A28518939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xmlns="" id="{B73C0013-2E53-4E4A-8F06-6C12498CC2F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xmlns="" id="{B023E266-D614-4BEF-A8E0-A0BB70A578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xmlns="" id="{D7862298-C807-4C89-9FCD-84BBADF44B9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xmlns="" id="{39D0A8D8-F4F8-497A-99BB-4ADEAA5990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xmlns="" id="{5FA94BEF-6A3D-4BF3-85ED-C8A67B558C4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xmlns="" id="{0ADCF47B-EE28-4D78-B3D6-C464D664E9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xmlns="" id="{413097E0-DD76-46E9-8E17-1E9A28BBD57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xmlns="" id="{6DEC93B2-8529-4CEB-8DF3-34DD87E469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xmlns="" id="{6347C3FD-503A-4AD4-804C-DE60BEC6248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40</xdr:row>
      <xdr:rowOff>231322</xdr:rowOff>
    </xdr:from>
    <xdr:to>
      <xdr:col>10</xdr:col>
      <xdr:colOff>1387928</xdr:colOff>
      <xdr:row>48</xdr:row>
      <xdr:rowOff>190500</xdr:rowOff>
    </xdr:to>
    <xdr:graphicFrame macro="">
      <xdr:nvGraphicFramePr>
        <xdr:cNvPr id="3" name="Gráfico 2">
          <a:extLst>
            <a:ext uri="{FF2B5EF4-FFF2-40B4-BE49-F238E27FC236}">
              <a16:creationId xmlns:a16="http://schemas.microsoft.com/office/drawing/2014/main" xmlns="" id="{8AEC156C-6B9B-44CE-BF9D-9ADE99E387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xmlns="" id="{238B742D-F221-4991-97BB-B61F881A898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18</xdr:row>
      <xdr:rowOff>0</xdr:rowOff>
    </xdr:from>
    <xdr:to>
      <xdr:col>10</xdr:col>
      <xdr:colOff>1387928</xdr:colOff>
      <xdr:row>23</xdr:row>
      <xdr:rowOff>190500</xdr:rowOff>
    </xdr:to>
    <xdr:graphicFrame macro="">
      <xdr:nvGraphicFramePr>
        <xdr:cNvPr id="3" name="Gráfico 2">
          <a:extLst>
            <a:ext uri="{FF2B5EF4-FFF2-40B4-BE49-F238E27FC236}">
              <a16:creationId xmlns:a16="http://schemas.microsoft.com/office/drawing/2014/main" xmlns="" id="{4E27D25D-E263-4269-BAD9-DA666E37C1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xmlns="" id="{5A41BAB5-D392-4A56-BDD9-76278165DB4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xmlns="" id="{E0C7C29E-A679-4660-8C82-4CB22E3EBC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xmlns="" id="{19AD6736-F7C3-48A2-B437-7F2D3C681E82}"/>
            </a:ext>
          </a:extLst>
        </xdr:cNvPr>
        <xdr:cNvPicPr>
          <a:picLocks noChangeAspect="1" noChangeArrowheads="1"/>
        </xdr:cNvPicPr>
      </xdr:nvPicPr>
      <xdr:blipFill>
        <a:blip xmlns:r="http://schemas.openxmlformats.org/officeDocument/2006/relationships" r:embed="rId1" cstate="print"/>
        <a:srcRect/>
        <a:stretch>
          <a:fillRect/>
        </a:stretch>
      </xdr:blipFill>
      <xdr:spPr>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4">
          <a:extLst>
            <a:ext uri="{FF2B5EF4-FFF2-40B4-BE49-F238E27FC236}">
              <a16:creationId xmlns:a16="http://schemas.microsoft.com/office/drawing/2014/main" xmlns="" id="{2504C3BA-E9A5-458E-9CB9-7E4CC11AC0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xmlns="" id="{97ACE9CE-0FE5-4ADE-BA31-9A306CE5BDBD}"/>
            </a:ext>
          </a:extLst>
        </xdr:cNvPr>
        <xdr:cNvPicPr>
          <a:picLocks noChangeAspect="1" noChangeArrowheads="1"/>
        </xdr:cNvPicPr>
      </xdr:nvPicPr>
      <xdr:blipFill>
        <a:blip xmlns:r="http://schemas.openxmlformats.org/officeDocument/2006/relationships" r:embed="rId1" cstate="print"/>
        <a:srcRect/>
        <a:stretch>
          <a:fillRect/>
        </a:stretch>
      </xdr:blipFill>
      <xdr:spPr>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xmlns="" id="{3EF1FA9C-6C98-485C-9772-C0CC71B335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xmlns="" id="{E64EECB1-F490-4DE6-A9A6-1B4FD0BB2DE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xmlns="" id="{155C70EC-A197-46A6-80C9-3AAD2EBF9E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xmlns="" id="{1F6094D1-8A03-4119-870E-38B97BFA8D5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xmlns="" id="{65ECDF09-0DF2-4A7C-9E81-3AAABB7782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xmlns="" id="{82D1BC25-CF61-4DB8-9A5F-183CD352C1E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xmlns="" id="{CCE938FC-C8E4-4F4E-8A6C-620FB8E7A1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xmlns="" id="{0152E050-E55D-4875-8434-1C61C024E54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27</xdr:row>
      <xdr:rowOff>190500</xdr:rowOff>
    </xdr:to>
    <xdr:graphicFrame macro="">
      <xdr:nvGraphicFramePr>
        <xdr:cNvPr id="3" name="Gráfico 2">
          <a:extLst>
            <a:ext uri="{FF2B5EF4-FFF2-40B4-BE49-F238E27FC236}">
              <a16:creationId xmlns:a16="http://schemas.microsoft.com/office/drawing/2014/main" xmlns="" id="{F095E547-5D08-4564-8DE5-98937069EB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xmlns="" id="{EAD660A0-F3B2-456B-92B8-AD75D635BFC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8</xdr:col>
      <xdr:colOff>13605</xdr:colOff>
      <xdr:row>21</xdr:row>
      <xdr:rowOff>231322</xdr:rowOff>
    </xdr:from>
    <xdr:to>
      <xdr:col>10</xdr:col>
      <xdr:colOff>1387928</xdr:colOff>
      <xdr:row>35</xdr:row>
      <xdr:rowOff>190500</xdr:rowOff>
    </xdr:to>
    <xdr:graphicFrame macro="">
      <xdr:nvGraphicFramePr>
        <xdr:cNvPr id="3" name="Gráfico 2">
          <a:extLst>
            <a:ext uri="{FF2B5EF4-FFF2-40B4-BE49-F238E27FC236}">
              <a16:creationId xmlns:a16="http://schemas.microsoft.com/office/drawing/2014/main" xmlns="" id="{A9A2D4E5-B96A-4C23-8ED8-933DF6CB7C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789214</xdr:colOff>
      <xdr:row>0</xdr:row>
      <xdr:rowOff>13607</xdr:rowOff>
    </xdr:from>
    <xdr:to>
      <xdr:col>1</xdr:col>
      <xdr:colOff>816429</xdr:colOff>
      <xdr:row>3</xdr:row>
      <xdr:rowOff>185057</xdr:rowOff>
    </xdr:to>
    <xdr:pic>
      <xdr:nvPicPr>
        <xdr:cNvPr id="2" name="Picture 5" descr="logo_ins">
          <a:extLst>
            <a:ext uri="{FF2B5EF4-FFF2-40B4-BE49-F238E27FC236}">
              <a16:creationId xmlns:a16="http://schemas.microsoft.com/office/drawing/2014/main" xmlns="" id="{6ECEBB5F-0791-409D-B31E-BC4959C2799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89214" y="13607"/>
          <a:ext cx="1589315" cy="1123950"/>
        </a:xfrm>
        <a:prstGeom prst="rect">
          <a:avLst/>
        </a:prstGeom>
        <a:noFill/>
        <a:ln w="9525">
          <a:noFill/>
          <a:miter lim="800000"/>
          <a:headEnd/>
          <a:tailEnd/>
        </a:ln>
      </xdr:spPr>
    </xdr:pic>
    <xdr:clientData/>
  </xdr:twoCellAnchor>
  <xdr:twoCellAnchor>
    <xdr:from>
      <xdr:col>7</xdr:col>
      <xdr:colOff>1372902</xdr:colOff>
      <xdr:row>21</xdr:row>
      <xdr:rowOff>271010</xdr:rowOff>
    </xdr:from>
    <xdr:to>
      <xdr:col>10</xdr:col>
      <xdr:colOff>1318475</xdr:colOff>
      <xdr:row>28</xdr:row>
      <xdr:rowOff>21829</xdr:rowOff>
    </xdr:to>
    <xdr:graphicFrame macro="">
      <xdr:nvGraphicFramePr>
        <xdr:cNvPr id="3" name="Gráfico 2">
          <a:extLst>
            <a:ext uri="{FF2B5EF4-FFF2-40B4-BE49-F238E27FC236}">
              <a16:creationId xmlns:a16="http://schemas.microsoft.com/office/drawing/2014/main" xmlns="" id="{2950E918-D4F0-42BD-8025-AC2BE43F91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wcastro@ins.gov.co/svillarreal@ins.gov.co" TargetMode="External"/><Relationship Id="rId1" Type="http://schemas.openxmlformats.org/officeDocument/2006/relationships/hyperlink" Target="mailto:elopez@ins.gov.co" TargetMode="External"/><Relationship Id="rId6" Type="http://schemas.openxmlformats.org/officeDocument/2006/relationships/comments" Target="../comments9.xml"/><Relationship Id="rId5" Type="http://schemas.openxmlformats.org/officeDocument/2006/relationships/vmlDrawing" Target="../drawings/vmlDrawing9.vm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mailto:wcastro@ins.gov.co/svillarreal@ins.gov.co" TargetMode="External"/><Relationship Id="rId1" Type="http://schemas.openxmlformats.org/officeDocument/2006/relationships/hyperlink" Target="mailto:jcardenasm@ins.gov.co" TargetMode="External"/><Relationship Id="rId6" Type="http://schemas.openxmlformats.org/officeDocument/2006/relationships/comments" Target="../comments10.xml"/><Relationship Id="rId5" Type="http://schemas.openxmlformats.org/officeDocument/2006/relationships/vmlDrawing" Target="../drawings/vmlDrawing10.vm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mailto:wcastro@ins.gov.co/svillarreal@ins.gov.co" TargetMode="External"/><Relationship Id="rId1" Type="http://schemas.openxmlformats.org/officeDocument/2006/relationships/hyperlink" Target="mailto:jcardenasm@ins.gov.co" TargetMode="External"/><Relationship Id="rId6" Type="http://schemas.openxmlformats.org/officeDocument/2006/relationships/comments" Target="../comments11.xml"/><Relationship Id="rId5" Type="http://schemas.openxmlformats.org/officeDocument/2006/relationships/vmlDrawing" Target="../drawings/vmlDrawing11.vml"/><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3.bin"/><Relationship Id="rId1" Type="http://schemas.openxmlformats.org/officeDocument/2006/relationships/hyperlink" Target="mailto:jbocanegra@ins.gov.co" TargetMode="External"/><Relationship Id="rId5" Type="http://schemas.openxmlformats.org/officeDocument/2006/relationships/comments" Target="../comments12.xml"/><Relationship Id="rId4" Type="http://schemas.openxmlformats.org/officeDocument/2006/relationships/vmlDrawing" Target="../drawings/vmlDrawing12.v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4.bin"/><Relationship Id="rId1" Type="http://schemas.openxmlformats.org/officeDocument/2006/relationships/hyperlink" Target="mailto:wcastro@ins.gov.co/svillarreal@ins.gov.co" TargetMode="External"/><Relationship Id="rId5" Type="http://schemas.openxmlformats.org/officeDocument/2006/relationships/comments" Target="../comments13.xml"/><Relationship Id="rId4" Type="http://schemas.openxmlformats.org/officeDocument/2006/relationships/vmlDrawing" Target="../drawings/vmlDrawing13.vm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5.bin"/><Relationship Id="rId1" Type="http://schemas.openxmlformats.org/officeDocument/2006/relationships/hyperlink" Target="mailto:wcastro@ins.gov.co/svillarreal@ins.gov.co" TargetMode="External"/><Relationship Id="rId5" Type="http://schemas.openxmlformats.org/officeDocument/2006/relationships/comments" Target="../comments14.xml"/><Relationship Id="rId4" Type="http://schemas.openxmlformats.org/officeDocument/2006/relationships/vmlDrawing" Target="../drawings/vmlDrawing14.v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6.bin"/><Relationship Id="rId1" Type="http://schemas.openxmlformats.org/officeDocument/2006/relationships/hyperlink" Target="mailto:wcastro@ins.gov.co/svillarreal@ins.gov.co" TargetMode="External"/><Relationship Id="rId5" Type="http://schemas.openxmlformats.org/officeDocument/2006/relationships/comments" Target="../comments15.xml"/><Relationship Id="rId4" Type="http://schemas.openxmlformats.org/officeDocument/2006/relationships/vmlDrawing" Target="../drawings/vmlDrawing15.vm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7.bin"/><Relationship Id="rId1" Type="http://schemas.openxmlformats.org/officeDocument/2006/relationships/hyperlink" Target="mailto:wcastro@ins.gov.co/svillarreal@ins.gov.co" TargetMode="External"/><Relationship Id="rId5" Type="http://schemas.openxmlformats.org/officeDocument/2006/relationships/comments" Target="../comments16.xml"/><Relationship Id="rId4" Type="http://schemas.openxmlformats.org/officeDocument/2006/relationships/vmlDrawing" Target="../drawings/vmlDrawing16.vm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mailto:wcastro@ins.gov.co/svillarreal@ins.gov.co" TargetMode="External"/><Relationship Id="rId1" Type="http://schemas.openxmlformats.org/officeDocument/2006/relationships/hyperlink" Target="mailto:ccastaneda@ins.gov.co" TargetMode="External"/><Relationship Id="rId6" Type="http://schemas.openxmlformats.org/officeDocument/2006/relationships/comments" Target="../comments17.xml"/><Relationship Id="rId5" Type="http://schemas.openxmlformats.org/officeDocument/2006/relationships/vmlDrawing" Target="../drawings/vmlDrawing17.vml"/><Relationship Id="rId4"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mailto:wcastro@ins.gov.co/svillarreal@ins.gov.co" TargetMode="External"/><Relationship Id="rId1" Type="http://schemas.openxmlformats.org/officeDocument/2006/relationships/hyperlink" Target="mailto:ccastaneda@ins.gov.co" TargetMode="External"/><Relationship Id="rId4"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wcastro@ins.gov.co/svillarreal@ins.gov.co"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mailto:wcastro@ins.gov.co/svillarreal@ins.gov.co" TargetMode="External"/><Relationship Id="rId1" Type="http://schemas.openxmlformats.org/officeDocument/2006/relationships/hyperlink" Target="mailto:ccastaneda@ins.gov.co" TargetMode="External"/><Relationship Id="rId4"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hyperlink" Target="mailto:wcastro@ins.gov.co/svillarreal@ins.gov.co" TargetMode="External"/><Relationship Id="rId1" Type="http://schemas.openxmlformats.org/officeDocument/2006/relationships/hyperlink" Target="mailto:ccastaneda@ins.gov.co" TargetMode="External"/><Relationship Id="rId4"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2.bin"/><Relationship Id="rId1" Type="http://schemas.openxmlformats.org/officeDocument/2006/relationships/hyperlink" Target="mailto:wcastro@ins.gov.co/svillarreal@ins.gov.co" TargetMode="External"/><Relationship Id="rId5" Type="http://schemas.openxmlformats.org/officeDocument/2006/relationships/comments" Target="../comments18.xml"/><Relationship Id="rId4" Type="http://schemas.openxmlformats.org/officeDocument/2006/relationships/vmlDrawing" Target="../drawings/vmlDrawing18.vm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3.bin"/><Relationship Id="rId1" Type="http://schemas.openxmlformats.org/officeDocument/2006/relationships/hyperlink" Target="mailto:wcastro@ins.gov.co/svillarreal@ins.gov.co" TargetMode="External"/><Relationship Id="rId5" Type="http://schemas.openxmlformats.org/officeDocument/2006/relationships/comments" Target="../comments19.xml"/><Relationship Id="rId4" Type="http://schemas.openxmlformats.org/officeDocument/2006/relationships/vmlDrawing" Target="../drawings/vmlDrawing19.vml"/></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4.bin"/><Relationship Id="rId1" Type="http://schemas.openxmlformats.org/officeDocument/2006/relationships/hyperlink" Target="mailto:wcastro@ins.gov.co/svillarreal@ins.gov.co" TargetMode="External"/><Relationship Id="rId5" Type="http://schemas.openxmlformats.org/officeDocument/2006/relationships/comments" Target="../comments20.xml"/><Relationship Id="rId4" Type="http://schemas.openxmlformats.org/officeDocument/2006/relationships/vmlDrawing" Target="../drawings/vmlDrawing20.vml"/></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mailto:wcastro@ins.gov.co/svillarreal@ins.gov.co" TargetMode="External"/><Relationship Id="rId1" Type="http://schemas.openxmlformats.org/officeDocument/2006/relationships/hyperlink" Target="mailto:aotalora@ins.gov.co" TargetMode="External"/><Relationship Id="rId6" Type="http://schemas.openxmlformats.org/officeDocument/2006/relationships/comments" Target="../comments21.xml"/><Relationship Id="rId5" Type="http://schemas.openxmlformats.org/officeDocument/2006/relationships/vmlDrawing" Target="../drawings/vmlDrawing21.vml"/><Relationship Id="rId4"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mailto:wcastro@ins.gov.co/svillarreal@ins.gov.co" TargetMode="External"/><Relationship Id="rId1" Type="http://schemas.openxmlformats.org/officeDocument/2006/relationships/hyperlink" Target="mailto:aotalora@ins.gov.co" TargetMode="External"/><Relationship Id="rId6" Type="http://schemas.openxmlformats.org/officeDocument/2006/relationships/comments" Target="../comments22.xml"/><Relationship Id="rId5" Type="http://schemas.openxmlformats.org/officeDocument/2006/relationships/vmlDrawing" Target="../drawings/vmlDrawing22.vml"/><Relationship Id="rId4"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mailto:wcastro@ins.gov.co/svillarreal@ins.gov.co" TargetMode="External"/><Relationship Id="rId1" Type="http://schemas.openxmlformats.org/officeDocument/2006/relationships/hyperlink" Target="mailto:aotalora@ins.gov.co" TargetMode="External"/><Relationship Id="rId6" Type="http://schemas.openxmlformats.org/officeDocument/2006/relationships/comments" Target="../comments23.xml"/><Relationship Id="rId5" Type="http://schemas.openxmlformats.org/officeDocument/2006/relationships/vmlDrawing" Target="../drawings/vmlDrawing23.vml"/><Relationship Id="rId4"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hyperlink" Target="mailto:wcastro@ins.gov.co/svillarreal@ins.gov.co" TargetMode="External"/><Relationship Id="rId1" Type="http://schemas.openxmlformats.org/officeDocument/2006/relationships/hyperlink" Target="mailto:ccastilla@ins.gov.co" TargetMode="External"/><Relationship Id="rId6" Type="http://schemas.openxmlformats.org/officeDocument/2006/relationships/comments" Target="../comments24.xml"/><Relationship Id="rId5" Type="http://schemas.openxmlformats.org/officeDocument/2006/relationships/vmlDrawing" Target="../drawings/vmlDrawing24.vml"/><Relationship Id="rId4"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mailto:wcastro@ins.gov.co/svillarreal@ins.gov.co" TargetMode="External"/><Relationship Id="rId1" Type="http://schemas.openxmlformats.org/officeDocument/2006/relationships/hyperlink" Target="mailto:sbeltran@ins.gov.co" TargetMode="External"/><Relationship Id="rId6" Type="http://schemas.openxmlformats.org/officeDocument/2006/relationships/comments" Target="../comments25.xml"/><Relationship Id="rId5" Type="http://schemas.openxmlformats.org/officeDocument/2006/relationships/vmlDrawing" Target="../drawings/vmlDrawing25.vml"/><Relationship Id="rId4"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wcastro@ins.gov.co/svillarreal@ins.gov.co"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mailto:wcastro@ins.gov.co/svillarreal@ins.gov.co" TargetMode="External"/><Relationship Id="rId1" Type="http://schemas.openxmlformats.org/officeDocument/2006/relationships/hyperlink" Target="mailto:sbeltran@ins.gov.co" TargetMode="External"/><Relationship Id="rId6" Type="http://schemas.openxmlformats.org/officeDocument/2006/relationships/comments" Target="../comments26.xml"/><Relationship Id="rId5" Type="http://schemas.openxmlformats.org/officeDocument/2006/relationships/vmlDrawing" Target="../drawings/vmlDrawing26.vml"/><Relationship Id="rId4"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mailto:wcastro@ins.gov.co/svillarreal@ins.gov.co" TargetMode="External"/><Relationship Id="rId1" Type="http://schemas.openxmlformats.org/officeDocument/2006/relationships/hyperlink" Target="mailto:msalinas@ins.gov.co" TargetMode="External"/><Relationship Id="rId6" Type="http://schemas.openxmlformats.org/officeDocument/2006/relationships/comments" Target="../comments27.xml"/><Relationship Id="rId5" Type="http://schemas.openxmlformats.org/officeDocument/2006/relationships/vmlDrawing" Target="../drawings/vmlDrawing27.vml"/><Relationship Id="rId4" Type="http://schemas.openxmlformats.org/officeDocument/2006/relationships/drawing" Target="../drawings/drawing31.xml"/></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hyperlink" Target="mailto:wcastro@ins.gov.co/svillarreal@ins.gov.co" TargetMode="External"/><Relationship Id="rId1" Type="http://schemas.openxmlformats.org/officeDocument/2006/relationships/hyperlink" Target="mailto:isanchez@ins.gov.co" TargetMode="External"/><Relationship Id="rId6" Type="http://schemas.openxmlformats.org/officeDocument/2006/relationships/comments" Target="../comments28.xml"/><Relationship Id="rId5" Type="http://schemas.openxmlformats.org/officeDocument/2006/relationships/vmlDrawing" Target="../drawings/vmlDrawing28.vml"/><Relationship Id="rId4"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33.bin"/><Relationship Id="rId2" Type="http://schemas.openxmlformats.org/officeDocument/2006/relationships/hyperlink" Target="mailto:wcastro@ins.gov.co/svillarreal@ins.gov.co" TargetMode="External"/><Relationship Id="rId1" Type="http://schemas.openxmlformats.org/officeDocument/2006/relationships/hyperlink" Target="mailto:magonzalez@ins.gov.co" TargetMode="External"/><Relationship Id="rId6" Type="http://schemas.openxmlformats.org/officeDocument/2006/relationships/comments" Target="../comments29.xml"/><Relationship Id="rId5" Type="http://schemas.openxmlformats.org/officeDocument/2006/relationships/vmlDrawing" Target="../drawings/vmlDrawing29.vml"/><Relationship Id="rId4"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hyperlink" Target="mailto:wcastro@ins.gov.co/svillarreal@ins.gov.co" TargetMode="External"/><Relationship Id="rId1" Type="http://schemas.openxmlformats.org/officeDocument/2006/relationships/hyperlink" Target="mailto:aalarcon@ins.gov.co" TargetMode="External"/><Relationship Id="rId6" Type="http://schemas.openxmlformats.org/officeDocument/2006/relationships/comments" Target="../comments30.xml"/><Relationship Id="rId5" Type="http://schemas.openxmlformats.org/officeDocument/2006/relationships/vmlDrawing" Target="../drawings/vmlDrawing30.vml"/><Relationship Id="rId4"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hyperlink" Target="mailto:wcastro@ins.gov.co/svillarreal@ins.gov.co" TargetMode="External"/><Relationship Id="rId1" Type="http://schemas.openxmlformats.org/officeDocument/2006/relationships/hyperlink" Target="mailto:yquiroga@ins.gov.co" TargetMode="External"/><Relationship Id="rId6" Type="http://schemas.openxmlformats.org/officeDocument/2006/relationships/comments" Target="../comments31.xml"/><Relationship Id="rId5" Type="http://schemas.openxmlformats.org/officeDocument/2006/relationships/vmlDrawing" Target="../drawings/vmlDrawing31.vml"/><Relationship Id="rId4"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hyperlink" Target="mailto:wcastro@ins.gov.co/svillarreal@ins.gov.co" TargetMode="External"/><Relationship Id="rId1" Type="http://schemas.openxmlformats.org/officeDocument/2006/relationships/hyperlink" Target="mailto:yquiroga@ins.gov.co" TargetMode="External"/><Relationship Id="rId6" Type="http://schemas.openxmlformats.org/officeDocument/2006/relationships/comments" Target="../comments32.xml"/><Relationship Id="rId5" Type="http://schemas.openxmlformats.org/officeDocument/2006/relationships/vmlDrawing" Target="../drawings/vmlDrawing32.vml"/><Relationship Id="rId4"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hyperlink" Target="mailto:wcastro@ins.gov.co/svillarreal@ins.gov.co" TargetMode="External"/><Relationship Id="rId1" Type="http://schemas.openxmlformats.org/officeDocument/2006/relationships/hyperlink" Target="mailto:mbermudez@ins.gov.co" TargetMode="External"/><Relationship Id="rId6" Type="http://schemas.openxmlformats.org/officeDocument/2006/relationships/comments" Target="../comments33.xml"/><Relationship Id="rId5" Type="http://schemas.openxmlformats.org/officeDocument/2006/relationships/vmlDrawing" Target="../drawings/vmlDrawing33.vml"/><Relationship Id="rId4"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hyperlink" Target="mailto:wcastro@ins.gov.co/svillarreal@ins.gov.co" TargetMode="External"/><Relationship Id="rId1" Type="http://schemas.openxmlformats.org/officeDocument/2006/relationships/hyperlink" Target="mailto:mordonezm@ins.gov.co" TargetMode="External"/><Relationship Id="rId6" Type="http://schemas.openxmlformats.org/officeDocument/2006/relationships/comments" Target="../comments34.xml"/><Relationship Id="rId5" Type="http://schemas.openxmlformats.org/officeDocument/2006/relationships/vmlDrawing" Target="../drawings/vmlDrawing34.vml"/><Relationship Id="rId4"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hyperlink" Target="mailto:wcastro@ins.gov.co/svillarreal@ins.gov.co" TargetMode="External"/><Relationship Id="rId1" Type="http://schemas.openxmlformats.org/officeDocument/2006/relationships/hyperlink" Target="mailto:mordonezm@ins.gov.co" TargetMode="External"/><Relationship Id="rId6" Type="http://schemas.openxmlformats.org/officeDocument/2006/relationships/comments" Target="../comments35.xml"/><Relationship Id="rId5" Type="http://schemas.openxmlformats.org/officeDocument/2006/relationships/vmlDrawing" Target="../drawings/vmlDrawing35.vml"/><Relationship Id="rId4"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wcastro@ins.gov.co/svillarreal@ins.gov.co"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hyperlink" Target="mailto:wcastro@ins.gov.co/svillarreal@ins.gov.co" TargetMode="External"/><Relationship Id="rId1" Type="http://schemas.openxmlformats.org/officeDocument/2006/relationships/hyperlink" Target="mailto:mordonezm@ins.gov.co" TargetMode="External"/><Relationship Id="rId6" Type="http://schemas.openxmlformats.org/officeDocument/2006/relationships/comments" Target="../comments36.xml"/><Relationship Id="rId5" Type="http://schemas.openxmlformats.org/officeDocument/2006/relationships/vmlDrawing" Target="../drawings/vmlDrawing36.vml"/><Relationship Id="rId4"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hyperlink" Target="mailto:wcastro@ins.gov.co/svillarreal@ins.gov.co" TargetMode="External"/><Relationship Id="rId1" Type="http://schemas.openxmlformats.org/officeDocument/2006/relationships/hyperlink" Target="mailto:cvillada@ins.gov.co" TargetMode="External"/><Relationship Id="rId6" Type="http://schemas.openxmlformats.org/officeDocument/2006/relationships/comments" Target="../comments37.xml"/><Relationship Id="rId5" Type="http://schemas.openxmlformats.org/officeDocument/2006/relationships/vmlDrawing" Target="../drawings/vmlDrawing37.vml"/><Relationship Id="rId4"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hyperlink" Target="mailto:wcastro@ins.gov.co/svillarreal@ins.gov.co" TargetMode="External"/><Relationship Id="rId1" Type="http://schemas.openxmlformats.org/officeDocument/2006/relationships/hyperlink" Target="mailto:cvillada@ins.gov.co" TargetMode="External"/><Relationship Id="rId6" Type="http://schemas.openxmlformats.org/officeDocument/2006/relationships/comments" Target="../comments38.xml"/><Relationship Id="rId5" Type="http://schemas.openxmlformats.org/officeDocument/2006/relationships/vmlDrawing" Target="../drawings/vmlDrawing38.vml"/><Relationship Id="rId4"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hyperlink" Target="mailto:wcastro@ins.gov.co/svillarreal@ins.gov.co" TargetMode="External"/><Relationship Id="rId1" Type="http://schemas.openxmlformats.org/officeDocument/2006/relationships/hyperlink" Target="mailto:svillarreal@ins.gov.co" TargetMode="External"/><Relationship Id="rId6" Type="http://schemas.openxmlformats.org/officeDocument/2006/relationships/comments" Target="../comments39.xml"/><Relationship Id="rId5" Type="http://schemas.openxmlformats.org/officeDocument/2006/relationships/vmlDrawing" Target="../drawings/vmlDrawing39.vml"/><Relationship Id="rId4"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hyperlink" Target="mailto:wcastro@ins.gov.co/svillarreal@ins.gov.co" TargetMode="External"/><Relationship Id="rId1" Type="http://schemas.openxmlformats.org/officeDocument/2006/relationships/hyperlink" Target="mailto:svillarreal@ins.gov.co" TargetMode="External"/><Relationship Id="rId6" Type="http://schemas.openxmlformats.org/officeDocument/2006/relationships/comments" Target="../comments40.xml"/><Relationship Id="rId5" Type="http://schemas.openxmlformats.org/officeDocument/2006/relationships/vmlDrawing" Target="../drawings/vmlDrawing40.vml"/><Relationship Id="rId4"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3" Type="http://schemas.openxmlformats.org/officeDocument/2006/relationships/printerSettings" Target="../printerSettings/printerSettings45.bin"/><Relationship Id="rId2" Type="http://schemas.openxmlformats.org/officeDocument/2006/relationships/hyperlink" Target="mailto:wcastro@ins.gov.co/svillarreal@ins.gov.co" TargetMode="External"/><Relationship Id="rId1" Type="http://schemas.openxmlformats.org/officeDocument/2006/relationships/hyperlink" Target="mailto:arodriguez@ins.gov.co" TargetMode="External"/><Relationship Id="rId6" Type="http://schemas.openxmlformats.org/officeDocument/2006/relationships/comments" Target="../comments41.xml"/><Relationship Id="rId5" Type="http://schemas.openxmlformats.org/officeDocument/2006/relationships/vmlDrawing" Target="../drawings/vmlDrawing41.vml"/><Relationship Id="rId4"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3" Type="http://schemas.openxmlformats.org/officeDocument/2006/relationships/drawing" Target="../drawings/drawing46.xml"/><Relationship Id="rId2" Type="http://schemas.openxmlformats.org/officeDocument/2006/relationships/hyperlink" Target="mailto:wcastro@ins.gov.co/svillarreal@ins.gov.co" TargetMode="External"/><Relationship Id="rId1" Type="http://schemas.openxmlformats.org/officeDocument/2006/relationships/hyperlink" Target="mailto:mordonezm@ins.gov.co" TargetMode="External"/><Relationship Id="rId5" Type="http://schemas.openxmlformats.org/officeDocument/2006/relationships/comments" Target="../comments42.xml"/><Relationship Id="rId4" Type="http://schemas.openxmlformats.org/officeDocument/2006/relationships/vmlDrawing" Target="../drawings/vmlDrawing42.vml"/></Relationships>
</file>

<file path=xl/worksheets/_rels/sheet47.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hyperlink" Target="mailto:wcastro@ins.gov.co/svillarreal@ins.gov.co" TargetMode="External"/><Relationship Id="rId1" Type="http://schemas.openxmlformats.org/officeDocument/2006/relationships/hyperlink" Target="mailto:mordonezm@ins.gov.co" TargetMode="External"/><Relationship Id="rId6" Type="http://schemas.openxmlformats.org/officeDocument/2006/relationships/comments" Target="../comments43.xml"/><Relationship Id="rId5" Type="http://schemas.openxmlformats.org/officeDocument/2006/relationships/vmlDrawing" Target="../drawings/vmlDrawing43.vml"/><Relationship Id="rId4"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3" Type="http://schemas.openxmlformats.org/officeDocument/2006/relationships/drawing" Target="../drawings/drawing48.xml"/><Relationship Id="rId2" Type="http://schemas.openxmlformats.org/officeDocument/2006/relationships/printerSettings" Target="../printerSettings/printerSettings47.bin"/><Relationship Id="rId1" Type="http://schemas.openxmlformats.org/officeDocument/2006/relationships/hyperlink" Target="mailto:wcastro@ins.gov.co/svillarreal@ins.gov.co" TargetMode="External"/><Relationship Id="rId5" Type="http://schemas.openxmlformats.org/officeDocument/2006/relationships/comments" Target="../comments44.xml"/><Relationship Id="rId4" Type="http://schemas.openxmlformats.org/officeDocument/2006/relationships/vmlDrawing" Target="../drawings/vmlDrawing44.v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wcastro@ins.gov.co/svillarreal@ins.gov.co" TargetMode="External"/><Relationship Id="rId1" Type="http://schemas.openxmlformats.org/officeDocument/2006/relationships/hyperlink" Target="mailto:rramirez@ins.gov.co"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wcastro@ins.gov.co/svillarreal@ins.gov.co" TargetMode="External"/><Relationship Id="rId1" Type="http://schemas.openxmlformats.org/officeDocument/2006/relationships/hyperlink" Target="mailto:rramirez@ins.gov.co" TargetMode="External"/><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mailto:rramirez@ins.gov.co"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mailto:wcastro@ins.gov.co/svillarreal@ins.gov.co" TargetMode="External"/><Relationship Id="rId1" Type="http://schemas.openxmlformats.org/officeDocument/2006/relationships/hyperlink" Target="mailto:lpradilla@ins.gov.co" TargetMode="External"/><Relationship Id="rId6" Type="http://schemas.openxmlformats.org/officeDocument/2006/relationships/comments" Target="../comments7.xml"/><Relationship Id="rId5" Type="http://schemas.openxmlformats.org/officeDocument/2006/relationships/vmlDrawing" Target="../drawings/vmlDrawing7.vm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hyperlink" Target="mailto:wcastro@ins.gov.co/svillarreal@ins.gov.co" TargetMode="External"/><Relationship Id="rId1" Type="http://schemas.openxmlformats.org/officeDocument/2006/relationships/hyperlink" Target="mailto:elopez@ins.gov.co" TargetMode="External"/><Relationship Id="rId6" Type="http://schemas.openxmlformats.org/officeDocument/2006/relationships/comments" Target="../comments8.xml"/><Relationship Id="rId5" Type="http://schemas.openxmlformats.org/officeDocument/2006/relationships/vmlDrawing" Target="../drawings/vmlDrawing8.vm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3"/>
  <sheetViews>
    <sheetView showGridLines="0" tabSelected="1" workbookViewId="0"/>
  </sheetViews>
  <sheetFormatPr baseColWidth="10" defaultRowHeight="15" x14ac:dyDescent="0.25"/>
  <cols>
    <col min="1" max="1" width="13.140625" customWidth="1"/>
    <col min="2" max="2" width="38" customWidth="1"/>
    <col min="3" max="3" width="130.7109375" customWidth="1"/>
  </cols>
  <sheetData>
    <row r="1" spans="1:3" x14ac:dyDescent="0.25">
      <c r="B1" s="338" t="s">
        <v>740</v>
      </c>
      <c r="C1" s="339"/>
    </row>
    <row r="2" spans="1:3" ht="15" customHeight="1" x14ac:dyDescent="0.25">
      <c r="B2" s="340"/>
      <c r="C2" s="341"/>
    </row>
    <row r="3" spans="1:3" ht="15" customHeight="1" x14ac:dyDescent="0.25">
      <c r="B3" s="340"/>
      <c r="C3" s="341"/>
    </row>
    <row r="4" spans="1:3" ht="15.75" thickBot="1" x14ac:dyDescent="0.3">
      <c r="B4" s="340"/>
      <c r="C4" s="341"/>
    </row>
    <row r="5" spans="1:3" x14ac:dyDescent="0.25">
      <c r="A5" s="344" t="s">
        <v>735</v>
      </c>
      <c r="B5" s="350" t="s">
        <v>626</v>
      </c>
      <c r="C5" s="264" t="s">
        <v>705</v>
      </c>
    </row>
    <row r="6" spans="1:3" x14ac:dyDescent="0.25">
      <c r="A6" s="345"/>
      <c r="B6" s="342"/>
      <c r="C6" s="265" t="s">
        <v>734</v>
      </c>
    </row>
    <row r="7" spans="1:3" x14ac:dyDescent="0.25">
      <c r="A7" s="345"/>
      <c r="B7" s="104" t="s">
        <v>736</v>
      </c>
      <c r="C7" s="265" t="s">
        <v>254</v>
      </c>
    </row>
    <row r="8" spans="1:3" x14ac:dyDescent="0.25">
      <c r="A8" s="345"/>
      <c r="B8" s="342" t="s">
        <v>675</v>
      </c>
      <c r="C8" s="265" t="s">
        <v>676</v>
      </c>
    </row>
    <row r="9" spans="1:3" x14ac:dyDescent="0.25">
      <c r="A9" s="345"/>
      <c r="B9" s="342"/>
      <c r="C9" s="265" t="s">
        <v>695</v>
      </c>
    </row>
    <row r="10" spans="1:3" x14ac:dyDescent="0.25">
      <c r="A10" s="345"/>
      <c r="B10" s="351" t="s">
        <v>221</v>
      </c>
      <c r="C10" s="265" t="s">
        <v>198</v>
      </c>
    </row>
    <row r="11" spans="1:3" ht="15.75" thickBot="1" x14ac:dyDescent="0.3">
      <c r="A11" s="347"/>
      <c r="B11" s="352"/>
      <c r="C11" s="269" t="s">
        <v>217</v>
      </c>
    </row>
    <row r="12" spans="1:3" x14ac:dyDescent="0.25">
      <c r="A12" s="344" t="s">
        <v>737</v>
      </c>
      <c r="B12" s="353" t="s">
        <v>146</v>
      </c>
      <c r="C12" s="264" t="s">
        <v>145</v>
      </c>
    </row>
    <row r="13" spans="1:3" x14ac:dyDescent="0.25">
      <c r="A13" s="345"/>
      <c r="B13" s="351"/>
      <c r="C13" s="265" t="s">
        <v>161</v>
      </c>
    </row>
    <row r="14" spans="1:3" x14ac:dyDescent="0.25">
      <c r="A14" s="345"/>
      <c r="B14" s="351"/>
      <c r="C14" s="265" t="s">
        <v>177</v>
      </c>
    </row>
    <row r="15" spans="1:3" x14ac:dyDescent="0.25">
      <c r="A15" s="345"/>
      <c r="B15" s="342" t="s">
        <v>640</v>
      </c>
      <c r="C15" s="265" t="s">
        <v>627</v>
      </c>
    </row>
    <row r="16" spans="1:3" x14ac:dyDescent="0.25">
      <c r="A16" s="345"/>
      <c r="B16" s="342"/>
      <c r="C16" s="265" t="s">
        <v>641</v>
      </c>
    </row>
    <row r="17" spans="1:3" x14ac:dyDescent="0.25">
      <c r="A17" s="345"/>
      <c r="B17" s="342"/>
      <c r="C17" s="265" t="s">
        <v>649</v>
      </c>
    </row>
    <row r="18" spans="1:3" x14ac:dyDescent="0.25">
      <c r="A18" s="345"/>
      <c r="B18" s="342"/>
      <c r="C18" s="265" t="s">
        <v>655</v>
      </c>
    </row>
    <row r="19" spans="1:3" x14ac:dyDescent="0.25">
      <c r="A19" s="345"/>
      <c r="B19" s="342"/>
      <c r="C19" s="265" t="s">
        <v>674</v>
      </c>
    </row>
    <row r="20" spans="1:3" x14ac:dyDescent="0.25">
      <c r="A20" s="345"/>
      <c r="B20" s="351" t="s">
        <v>559</v>
      </c>
      <c r="C20" s="265" t="s">
        <v>542</v>
      </c>
    </row>
    <row r="21" spans="1:3" x14ac:dyDescent="0.25">
      <c r="A21" s="345"/>
      <c r="B21" s="351"/>
      <c r="C21" s="265" t="s">
        <v>560</v>
      </c>
    </row>
    <row r="22" spans="1:3" x14ac:dyDescent="0.25">
      <c r="A22" s="345"/>
      <c r="B22" s="351"/>
      <c r="C22" s="265" t="s">
        <v>575</v>
      </c>
    </row>
    <row r="23" spans="1:3" ht="25.5" x14ac:dyDescent="0.25">
      <c r="A23" s="345"/>
      <c r="B23" s="343" t="s">
        <v>760</v>
      </c>
      <c r="C23" s="270" t="s">
        <v>438</v>
      </c>
    </row>
    <row r="24" spans="1:3" x14ac:dyDescent="0.25">
      <c r="A24" s="345"/>
      <c r="B24" s="348"/>
      <c r="C24" s="265" t="s">
        <v>459</v>
      </c>
    </row>
    <row r="25" spans="1:3" x14ac:dyDescent="0.25">
      <c r="A25" s="345"/>
      <c r="B25" s="348"/>
      <c r="C25" s="265" t="s">
        <v>471</v>
      </c>
    </row>
    <row r="26" spans="1:3" x14ac:dyDescent="0.25">
      <c r="A26" s="345"/>
      <c r="B26" s="348"/>
      <c r="C26" s="271" t="s">
        <v>528</v>
      </c>
    </row>
    <row r="27" spans="1:3" x14ac:dyDescent="0.25">
      <c r="A27" s="345"/>
      <c r="B27" s="349"/>
      <c r="C27" s="265" t="s">
        <v>614</v>
      </c>
    </row>
    <row r="28" spans="1:3" x14ac:dyDescent="0.25">
      <c r="A28" s="345"/>
      <c r="B28" s="342" t="s">
        <v>361</v>
      </c>
      <c r="C28" s="265" t="s">
        <v>342</v>
      </c>
    </row>
    <row r="29" spans="1:3" x14ac:dyDescent="0.25">
      <c r="A29" s="345"/>
      <c r="B29" s="342"/>
      <c r="C29" s="265" t="s">
        <v>364</v>
      </c>
    </row>
    <row r="30" spans="1:3" x14ac:dyDescent="0.25">
      <c r="A30" s="345"/>
      <c r="B30" s="342"/>
      <c r="C30" s="265" t="s">
        <v>376</v>
      </c>
    </row>
    <row r="31" spans="1:3" ht="15.75" thickBot="1" x14ac:dyDescent="0.3">
      <c r="A31" s="346"/>
      <c r="B31" s="343"/>
      <c r="C31" s="272" t="s">
        <v>400</v>
      </c>
    </row>
    <row r="32" spans="1:3" x14ac:dyDescent="0.25">
      <c r="A32" s="344" t="s">
        <v>738</v>
      </c>
      <c r="B32" s="266" t="s">
        <v>117</v>
      </c>
      <c r="C32" s="264" t="s">
        <v>99</v>
      </c>
    </row>
    <row r="33" spans="1:3" x14ac:dyDescent="0.25">
      <c r="A33" s="345"/>
      <c r="B33" s="355" t="s">
        <v>253</v>
      </c>
      <c r="C33" s="271" t="s">
        <v>222</v>
      </c>
    </row>
    <row r="34" spans="1:3" x14ac:dyDescent="0.25">
      <c r="A34" s="345"/>
      <c r="B34" s="355"/>
      <c r="C34" s="265" t="s">
        <v>237</v>
      </c>
    </row>
    <row r="35" spans="1:3" x14ac:dyDescent="0.25">
      <c r="A35" s="345"/>
      <c r="B35" s="104" t="s">
        <v>280</v>
      </c>
      <c r="C35" s="265" t="s">
        <v>265</v>
      </c>
    </row>
    <row r="36" spans="1:3" x14ac:dyDescent="0.25">
      <c r="A36" s="345"/>
      <c r="B36" s="342" t="s">
        <v>301</v>
      </c>
      <c r="C36" s="265" t="s">
        <v>281</v>
      </c>
    </row>
    <row r="37" spans="1:3" x14ac:dyDescent="0.25">
      <c r="A37" s="345"/>
      <c r="B37" s="342"/>
      <c r="C37" s="265" t="s">
        <v>302</v>
      </c>
    </row>
    <row r="38" spans="1:3" x14ac:dyDescent="0.25">
      <c r="A38" s="345"/>
      <c r="B38" s="342"/>
      <c r="C38" s="265" t="s">
        <v>315</v>
      </c>
    </row>
    <row r="39" spans="1:3" x14ac:dyDescent="0.25">
      <c r="A39" s="345"/>
      <c r="B39" s="342"/>
      <c r="C39" s="265" t="s">
        <v>330</v>
      </c>
    </row>
    <row r="40" spans="1:3" x14ac:dyDescent="0.25">
      <c r="A40" s="345"/>
      <c r="B40" s="351" t="s">
        <v>603</v>
      </c>
      <c r="C40" s="265" t="s">
        <v>590</v>
      </c>
    </row>
    <row r="41" spans="1:3" x14ac:dyDescent="0.25">
      <c r="A41" s="345"/>
      <c r="B41" s="351"/>
      <c r="C41" s="265" t="s">
        <v>604</v>
      </c>
    </row>
    <row r="42" spans="1:3" x14ac:dyDescent="0.25">
      <c r="A42" s="345"/>
      <c r="B42" s="240" t="s">
        <v>197</v>
      </c>
      <c r="C42" s="265" t="s">
        <v>196</v>
      </c>
    </row>
    <row r="43" spans="1:3" ht="24" customHeight="1" x14ac:dyDescent="0.25">
      <c r="A43" s="345"/>
      <c r="B43" s="342" t="s">
        <v>517</v>
      </c>
      <c r="C43" s="273" t="s">
        <v>500</v>
      </c>
    </row>
    <row r="44" spans="1:3" x14ac:dyDescent="0.25">
      <c r="A44" s="345"/>
      <c r="B44" s="342"/>
      <c r="C44" s="265" t="s">
        <v>518</v>
      </c>
    </row>
    <row r="45" spans="1:3" x14ac:dyDescent="0.25">
      <c r="A45" s="345"/>
      <c r="B45" s="342" t="s">
        <v>417</v>
      </c>
      <c r="C45" s="265" t="s">
        <v>401</v>
      </c>
    </row>
    <row r="46" spans="1:3" x14ac:dyDescent="0.25">
      <c r="A46" s="345"/>
      <c r="B46" s="342"/>
      <c r="C46" s="265" t="s">
        <v>418</v>
      </c>
    </row>
    <row r="47" spans="1:3" x14ac:dyDescent="0.25">
      <c r="A47" s="345"/>
      <c r="B47" s="342"/>
      <c r="C47" s="265" t="s">
        <v>429</v>
      </c>
    </row>
    <row r="48" spans="1:3" x14ac:dyDescent="0.25">
      <c r="A48" s="345"/>
      <c r="B48" s="355" t="s">
        <v>78</v>
      </c>
      <c r="C48" s="265" t="s">
        <v>7</v>
      </c>
    </row>
    <row r="49" spans="1:3" x14ac:dyDescent="0.25">
      <c r="A49" s="345"/>
      <c r="B49" s="355"/>
      <c r="C49" s="265" t="s">
        <v>79</v>
      </c>
    </row>
    <row r="50" spans="1:3" ht="15.75" thickBot="1" x14ac:dyDescent="0.3">
      <c r="A50" s="347"/>
      <c r="B50" s="356"/>
      <c r="C50" s="274" t="s">
        <v>89</v>
      </c>
    </row>
    <row r="51" spans="1:3" ht="30.75" thickBot="1" x14ac:dyDescent="0.3">
      <c r="A51" s="268" t="s">
        <v>739</v>
      </c>
      <c r="B51" s="267" t="s">
        <v>739</v>
      </c>
      <c r="C51" s="275" t="s">
        <v>484</v>
      </c>
    </row>
    <row r="52" spans="1:3" x14ac:dyDescent="0.25">
      <c r="A52" s="263"/>
      <c r="B52" s="238"/>
      <c r="C52" s="63"/>
    </row>
    <row r="53" spans="1:3" x14ac:dyDescent="0.25">
      <c r="A53" s="263"/>
      <c r="B53" s="238"/>
      <c r="C53" s="63"/>
    </row>
    <row r="54" spans="1:3" x14ac:dyDescent="0.25">
      <c r="A54" s="263"/>
      <c r="B54" s="239"/>
      <c r="C54" s="63"/>
    </row>
    <row r="55" spans="1:3" x14ac:dyDescent="0.25">
      <c r="A55" s="263"/>
      <c r="B55" s="239"/>
      <c r="C55" s="63"/>
    </row>
    <row r="56" spans="1:3" x14ac:dyDescent="0.25">
      <c r="A56" s="263"/>
      <c r="B56" s="239"/>
      <c r="C56" s="63"/>
    </row>
    <row r="65" spans="1:2" x14ac:dyDescent="0.25">
      <c r="A65" s="238"/>
      <c r="B65" s="63"/>
    </row>
    <row r="66" spans="1:2" x14ac:dyDescent="0.25">
      <c r="A66" s="238"/>
      <c r="B66" s="63"/>
    </row>
    <row r="67" spans="1:2" x14ac:dyDescent="0.25">
      <c r="A67" s="238"/>
      <c r="B67" s="63"/>
    </row>
    <row r="68" spans="1:2" x14ac:dyDescent="0.25">
      <c r="A68" s="238"/>
      <c r="B68" s="148"/>
    </row>
    <row r="71" spans="1:2" x14ac:dyDescent="0.25">
      <c r="A71" s="337"/>
    </row>
    <row r="72" spans="1:2" ht="27" customHeight="1" x14ac:dyDescent="0.25">
      <c r="A72" s="354"/>
      <c r="B72" s="198"/>
    </row>
    <row r="73" spans="1:2" x14ac:dyDescent="0.25">
      <c r="A73" s="354"/>
      <c r="B73" s="63"/>
    </row>
    <row r="74" spans="1:2" x14ac:dyDescent="0.25">
      <c r="A74" s="354"/>
      <c r="B74" s="63"/>
    </row>
    <row r="75" spans="1:2" x14ac:dyDescent="0.25">
      <c r="A75" s="238"/>
      <c r="B75" s="92"/>
    </row>
    <row r="76" spans="1:2" x14ac:dyDescent="0.25">
      <c r="A76" s="238"/>
      <c r="B76" s="63"/>
    </row>
    <row r="80" spans="1:2" ht="24.75" customHeight="1" x14ac:dyDescent="0.25"/>
    <row r="85" spans="2:2" x14ac:dyDescent="0.25">
      <c r="B85" s="63"/>
    </row>
    <row r="86" spans="2:2" x14ac:dyDescent="0.25">
      <c r="B86" s="63"/>
    </row>
    <row r="87" spans="2:2" x14ac:dyDescent="0.25">
      <c r="B87" s="63"/>
    </row>
    <row r="88" spans="2:2" x14ac:dyDescent="0.25">
      <c r="B88" s="63"/>
    </row>
    <row r="89" spans="2:2" x14ac:dyDescent="0.25">
      <c r="B89" s="63"/>
    </row>
    <row r="90" spans="2:2" x14ac:dyDescent="0.25">
      <c r="B90" s="63"/>
    </row>
    <row r="91" spans="2:2" x14ac:dyDescent="0.25">
      <c r="B91" s="63"/>
    </row>
    <row r="92" spans="2:2" x14ac:dyDescent="0.25">
      <c r="B92" s="63"/>
    </row>
    <row r="93" spans="2:2" x14ac:dyDescent="0.25">
      <c r="B93" s="63"/>
    </row>
  </sheetData>
  <mergeCells count="19">
    <mergeCell ref="A72:A74"/>
    <mergeCell ref="B45:B47"/>
    <mergeCell ref="B48:B50"/>
    <mergeCell ref="B33:B34"/>
    <mergeCell ref="B36:B39"/>
    <mergeCell ref="B1:C4"/>
    <mergeCell ref="B15:B19"/>
    <mergeCell ref="B28:B31"/>
    <mergeCell ref="A12:A31"/>
    <mergeCell ref="A32:A50"/>
    <mergeCell ref="B23:B27"/>
    <mergeCell ref="B5:B6"/>
    <mergeCell ref="B8:B9"/>
    <mergeCell ref="B10:B11"/>
    <mergeCell ref="A5:A11"/>
    <mergeCell ref="B12:B14"/>
    <mergeCell ref="B43:B44"/>
    <mergeCell ref="B20:B22"/>
    <mergeCell ref="B40:B41"/>
  </mergeCells>
  <hyperlinks>
    <hyperlink ref="C48" location="'FICHA TÉCNICA'!A1" display="Mantenimientos correctivos de equipos realizados en el año"/>
    <hyperlink ref="C49" location="'FICHA TÉCNICA (2)'!A1" display="Operaciones de confirmación metrológica (OCM) requeridas de acuerdo con las frecuencias establecidas"/>
    <hyperlink ref="C50" location="'FICHA TÉCNICA (3)'!A1" display="Respuesta a solicitud de correctivos atendidos"/>
    <hyperlink ref="C32" location="'FICHA TÉCNICA (4)'!A1" display="Nivel de Satisfaccion frente a las actividades de bienestar"/>
    <hyperlink ref="C42" location="'FICHA TÉCNICA (8)'!Títulos_a_imprimir" display="PAC Gestionado y pagado"/>
    <hyperlink ref="C33" location="'FICHA TÉCNICA (9)'!Títulos_a_imprimir" display="Contratos liquidados y/o cerrados en el término legal"/>
    <hyperlink ref="C34" location="'FICHA TÉCNICA (10)'!A1" display="Procesos contractuales gestionados dentro de los tiempos establecidos por el proceso."/>
    <hyperlink ref="C7" location="'FICHA TÉCNICA (11)'!A1" display="Eficiencia en la administración documental por parte de los procesos"/>
    <hyperlink ref="C35" location="'FICHA TÉCNICA (12)'!A1" display="Programa de Gestión Documental socializado a las dependencias del INS."/>
    <hyperlink ref="C36" location="'FICHA TÉCNICA (13)'!A1" display="Requerimientos de mantenimiento solucionados en las sedes de la entidad"/>
    <hyperlink ref="C37" location="'FICHA TÉCNICA (14)'!A1" display="Obras de mantenimiento y adecuación de infraestructura ejecutadas conforme a lo contratado en la vigencia para las sedes de la entidad"/>
    <hyperlink ref="C38" location="'FICHA TÉCNICA (15)'!A1" display="Solicitudes de soporte técnico atendidas con alto nivel de satisfacción de los usuarios de la entidad"/>
    <hyperlink ref="C39" location="'FICHA TÉCNICA (16)'!A1" display="Bienes devolutivos entregados para uso y servicio de funcionarios y contratistas en las dependencias de la entidad"/>
    <hyperlink ref="C45" location="PQRSD!A1" display="Cumplimiento del monitoreo efectuado a las PQRSD"/>
    <hyperlink ref="C46" location="SATISFACCIÓN!A1" display="Clientes satisfechos o usuarios con los bienes y servicios prestados por el INS"/>
    <hyperlink ref="C47" location="CORRESPONDENCIA!A1" display="Eficacia de la entrega de la Correspondencia"/>
    <hyperlink ref="C51" location="'FICHA TÉCNICA (acum)'!A1" display="Grado de cumplimiento del Plan anual de auditorías vigencia 2021"/>
    <hyperlink ref="C43" location="'FICHA TÉCNICA (24)'!A1" display="Eficacia en la elaboración de actos administrativo relativos a Conceptos Toxicológicos (CT) y Dictámenes Técnico Toxicológicos(DTT) para productos Plaguicidas de uso en Colombia."/>
    <hyperlink ref="C44" location="'FICHA TÉCNICA (25)'!A1" display="Eficiencia en la elaboración de actos administrativos para Conceptos Toxicológicos (CT) y Dictámenes técnicoToxicológicos (DTT)."/>
    <hyperlink ref="C20" location="'FICHA TÉCNICA (27)'!A1" display="Concordancia en la emisión de conceptos toxicológicos, dictámenes técnicos toxicológicos y sus modificaciones con la normatividad aplicable a cada caso."/>
    <hyperlink ref="C21" location="'FICHA TÉCNICA (28)'!A1" display="Efectividad de la capacitación en vigilancia en salud pública."/>
    <hyperlink ref="C22" location="'FICHA TÉCNICA (29)'!A1" display="Eficacia en la operación y gestión semanal del sistema de alerta temprana"/>
    <hyperlink ref="C40" location="'FICHA TÉCNICA (30)'!A1" display="Toma de conciencia ambiental de los funcionarios del INS."/>
    <hyperlink ref="C41" location="'FICHA TÉCNICA (31)'!A1" display="Reconocimiento por la Secretaría Distrital de Ambiente en el programa PREAD"/>
    <hyperlink ref="C8" location="'FICHA TÉCNICA (33)'!A1" display="Eficacia del plan de actividades de comunicaciones"/>
    <hyperlink ref="C9" location="'FICHA TÉCNICA (34)'!A1" display="Efectividad de las actividades y piezas de comunicación interna dirigidas a los colaboradores del INS"/>
    <hyperlink ref="C10" location="'FICHA TÉCNICA 9'!Títulos_a_imprimir" display="Satisfacción frente al servicio de soporte técnico de Infraestructura"/>
    <hyperlink ref="C11" location="'FICHA TÉCNICA 10'!Títulos_a_imprimir" display="Satisfacción frente al servicio de soporte técnico de sistemas de información"/>
    <hyperlink ref="C12" location="'FICHA TÉCNICA (5)'!Títulos_a_imprimir" display="Porcentaje ponderado de cumplimiento de la meta anual de producción de hemoderivados, antivenenos, medios de cultivo y animales de laboratorio"/>
    <hyperlink ref="C13" location="'FICHA TÉCNICA (6)'!A1" display="Porcentaje de cumplimiento de la meta anual de comercialización de viales de antiveneno"/>
    <hyperlink ref="C14" location="'FICHA TÉCNICA (7)'!Títulos_a_imprimir" display="Porcentaje de cumplimiento del programa de aseguramiento de la calidad de la dirección de producción"/>
    <hyperlink ref="C15" location="'Gen Conocimiento'!A1" display="Eficacia en el desarrollo de productos de nuevo conocimiento científico y tecnológico en salud pública y Biomedicina."/>
    <hyperlink ref="C16" location="'Aprop Conocimiento'!A1" display="Eficacia en la obtención de productos de apropiación social del conocimiento científico en salud pública y Biomedicina."/>
    <hyperlink ref="C17" location="Formacion!A1" display="Eficacia en la producción de conocimiento a través de la participación en la formación científica de investigadores en salud pública y Biomedicina."/>
    <hyperlink ref="C18" location="'Indice de citaciones'!A1" display="Indice de citación de publicaciones cientificas del INS"/>
    <hyperlink ref="C19" location="'factor de impacto'!A1" display="Factor de impacto de la revista Biomédica del INS"/>
    <hyperlink ref="C23" location="'FICHA TÉCNICA (21)'!A1" display="Porcentaje de muestras analizadas oportunamente en el marco de la vigilancia de eventos de interés en salud pública por parte del Laboratorio Nacional de Referencia (LNR)."/>
    <hyperlink ref="C24" location="'FICHA TÉCNICA (22)'!A1" display="Fortalecimiento de la competencia técnica del Laboratorio Nacional de Referencia (LNR)"/>
    <hyperlink ref="C25" location="'FICHA TÉCNICA (23)'!A1" display="Capacidad de respuesta del Laboratorio Nacional de Referencia LNR a eventos sujetos a Reglamento Sanitario Internacional."/>
    <hyperlink ref="C27" location="'FICHA TÉCNICA (32)'!A1" display="Mejoramiento de la Red de Bancos de Sangre y Servicios de Transfusión "/>
    <hyperlink ref="C26" location="'FICHA TÉCNICA (26)'!A1" display="Mejoramiento de la competencia técnica de la Red de Donación y Trasplantes"/>
    <hyperlink ref="C28" location="'FICHA TÉCNICA (17)'!A1" display="Cumplimiento de la estrategia de apropiación social de la ciencia para el Observatorio Nacional de salud "/>
    <hyperlink ref="C29" location="'FICHA TÉCNICA (18)'!A1" display="Índice de citación publicaciones del Observatorio Nacional de Salud "/>
    <hyperlink ref="C30" location="'FICHA TÉCNICA (19)'!A1" display="Índice de legitimidad del Observatorio Nacional de Salud "/>
    <hyperlink ref="C31" location="'FICHA TÉCNICA (20)'!A1" display="'FICHA TÉCNICA (20)'!A1"/>
    <hyperlink ref="C5" location="'FICHA TÉCNICA (35)'!A1" display="Calificación política de Direccionamiento estratégico y planeación FURAG "/>
    <hyperlink ref="C6" location="'FICHA TÉCNICA (36)'!A1" display="Índice de cumplimiento Plan de acción- Planeación estratégica"/>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5"/>
  <sheetViews>
    <sheetView showGridLines="0" showWhiteSpace="0" view="pageBreakPreview" zoomScale="71" zoomScaleNormal="70" zoomScaleSheetLayoutView="71" workbookViewId="0"/>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63" t="s">
        <v>98</v>
      </c>
      <c r="B1" s="1"/>
      <c r="C1" s="1"/>
      <c r="D1" s="360" t="s">
        <v>0</v>
      </c>
      <c r="E1" s="361"/>
      <c r="F1" s="361" t="s">
        <v>1</v>
      </c>
      <c r="G1" s="361"/>
      <c r="H1" s="361"/>
      <c r="I1" s="361" t="s">
        <v>2</v>
      </c>
      <c r="J1" s="361"/>
      <c r="K1" s="361"/>
    </row>
    <row r="2" spans="1:12" ht="27" customHeight="1" x14ac:dyDescent="0.25">
      <c r="A2" s="1"/>
      <c r="B2" s="1"/>
      <c r="C2" s="1"/>
      <c r="D2" s="361"/>
      <c r="E2" s="361"/>
      <c r="F2" s="361"/>
      <c r="G2" s="361"/>
      <c r="H2" s="361"/>
      <c r="I2" s="361"/>
      <c r="J2" s="361"/>
      <c r="K2" s="361"/>
    </row>
    <row r="3" spans="1:12" ht="17.25" customHeight="1" x14ac:dyDescent="0.25">
      <c r="A3" s="1"/>
      <c r="B3" s="1"/>
      <c r="C3" s="1"/>
      <c r="D3" s="361"/>
      <c r="E3" s="361"/>
      <c r="F3" s="361" t="s">
        <v>3</v>
      </c>
      <c r="G3" s="361"/>
      <c r="H3" s="361"/>
      <c r="I3" s="363">
        <v>44246</v>
      </c>
      <c r="J3" s="363"/>
      <c r="K3" s="363"/>
    </row>
    <row r="4" spans="1:12" ht="17.25" customHeight="1" thickBot="1" x14ac:dyDescent="0.3">
      <c r="A4" s="1"/>
      <c r="B4" s="1"/>
      <c r="C4" s="1"/>
      <c r="D4" s="362"/>
      <c r="E4" s="362"/>
      <c r="F4" s="362"/>
      <c r="G4" s="362"/>
      <c r="H4" s="362"/>
      <c r="I4" s="364"/>
      <c r="J4" s="364"/>
      <c r="K4" s="364"/>
    </row>
    <row r="5" spans="1:12" ht="36.75" customHeight="1" thickBot="1" x14ac:dyDescent="0.3">
      <c r="A5" s="357" t="s">
        <v>4</v>
      </c>
      <c r="B5" s="358"/>
      <c r="C5" s="358"/>
      <c r="D5" s="358"/>
      <c r="E5" s="358"/>
      <c r="F5" s="358"/>
      <c r="G5" s="358"/>
      <c r="H5" s="358"/>
      <c r="I5" s="358"/>
      <c r="J5" s="358"/>
      <c r="K5" s="359"/>
      <c r="L5" s="2"/>
    </row>
    <row r="6" spans="1:12" ht="27" customHeight="1" thickBot="1" x14ac:dyDescent="0.3">
      <c r="A6" s="365" t="s">
        <v>5</v>
      </c>
      <c r="B6" s="366"/>
      <c r="C6" s="366"/>
      <c r="D6" s="366"/>
      <c r="E6" s="366"/>
      <c r="F6" s="366"/>
      <c r="G6" s="366"/>
      <c r="H6" s="366"/>
      <c r="I6" s="366"/>
      <c r="J6" s="366"/>
      <c r="K6" s="367"/>
      <c r="L6" s="2"/>
    </row>
    <row r="7" spans="1:12" ht="54" customHeight="1" thickBot="1" x14ac:dyDescent="0.3">
      <c r="A7" s="3" t="s">
        <v>6</v>
      </c>
      <c r="B7" s="447" t="s">
        <v>217</v>
      </c>
      <c r="C7" s="447"/>
      <c r="D7" s="447"/>
      <c r="E7" s="447"/>
      <c r="F7" s="4" t="s">
        <v>8</v>
      </c>
      <c r="G7" s="369" t="s">
        <v>9</v>
      </c>
      <c r="H7" s="370"/>
      <c r="I7" s="370"/>
      <c r="J7" s="370"/>
      <c r="K7" s="371"/>
      <c r="L7" s="5">
        <v>1</v>
      </c>
    </row>
    <row r="8" spans="1:12" ht="57" customHeight="1" thickBot="1" x14ac:dyDescent="0.3">
      <c r="A8" s="6" t="s">
        <v>10</v>
      </c>
      <c r="B8" s="372" t="s">
        <v>11</v>
      </c>
      <c r="C8" s="373"/>
      <c r="D8" s="373"/>
      <c r="E8" s="374"/>
      <c r="F8" s="372"/>
      <c r="G8" s="373"/>
      <c r="H8" s="374"/>
      <c r="I8" s="372"/>
      <c r="J8" s="373"/>
      <c r="K8" s="375"/>
      <c r="L8" s="5">
        <v>2</v>
      </c>
    </row>
    <row r="9" spans="1:12" ht="57.75" customHeight="1" thickBot="1" x14ac:dyDescent="0.3">
      <c r="A9" s="7" t="s">
        <v>12</v>
      </c>
      <c r="B9" s="467" t="s">
        <v>218</v>
      </c>
      <c r="C9" s="468"/>
      <c r="D9" s="468"/>
      <c r="E9" s="468"/>
      <c r="F9" s="468"/>
      <c r="G9" s="468"/>
      <c r="H9" s="468"/>
      <c r="I9" s="468"/>
      <c r="J9" s="468"/>
      <c r="K9" s="469"/>
      <c r="L9" s="5">
        <v>3</v>
      </c>
    </row>
    <row r="10" spans="1:12" ht="30" customHeight="1" thickBot="1" x14ac:dyDescent="0.3">
      <c r="A10" s="7" t="s">
        <v>14</v>
      </c>
      <c r="B10" s="379" t="s">
        <v>200</v>
      </c>
      <c r="C10" s="380"/>
      <c r="D10" s="380"/>
      <c r="E10" s="380"/>
      <c r="F10" s="6" t="s">
        <v>16</v>
      </c>
      <c r="G10" s="381" t="s">
        <v>201</v>
      </c>
      <c r="H10" s="382"/>
      <c r="I10" s="382"/>
      <c r="J10" s="382"/>
      <c r="K10" s="383"/>
      <c r="L10" s="5">
        <v>4</v>
      </c>
    </row>
    <row r="11" spans="1:12" ht="67.5" customHeight="1" thickBot="1" x14ac:dyDescent="0.3">
      <c r="A11" s="6" t="s">
        <v>18</v>
      </c>
      <c r="B11" s="372" t="s">
        <v>202</v>
      </c>
      <c r="C11" s="374"/>
      <c r="D11" s="6" t="s">
        <v>20</v>
      </c>
      <c r="E11" s="64" t="s">
        <v>203</v>
      </c>
      <c r="F11" s="64" t="s">
        <v>204</v>
      </c>
      <c r="G11" s="64" t="s">
        <v>183</v>
      </c>
      <c r="H11" s="64" t="s">
        <v>105</v>
      </c>
      <c r="I11" s="64" t="s">
        <v>106</v>
      </c>
      <c r="J11" s="64" t="s">
        <v>107</v>
      </c>
      <c r="K11" s="64"/>
      <c r="L11" s="5">
        <v>5</v>
      </c>
    </row>
    <row r="12" spans="1:12" ht="117" customHeight="1" thickBot="1" x14ac:dyDescent="0.3">
      <c r="A12" s="6" t="s">
        <v>24</v>
      </c>
      <c r="B12" s="452" t="s">
        <v>219</v>
      </c>
      <c r="C12" s="453"/>
      <c r="D12" s="453"/>
      <c r="E12" s="453"/>
      <c r="F12" s="453"/>
      <c r="G12" s="6" t="s">
        <v>26</v>
      </c>
      <c r="H12" s="452" t="s">
        <v>206</v>
      </c>
      <c r="I12" s="453"/>
      <c r="J12" s="453"/>
      <c r="K12" s="454"/>
      <c r="L12" s="5">
        <v>6</v>
      </c>
    </row>
    <row r="13" spans="1:12" ht="60" customHeight="1" thickBot="1" x14ac:dyDescent="0.3">
      <c r="A13" s="6" t="s">
        <v>28</v>
      </c>
      <c r="B13" s="452" t="s">
        <v>207</v>
      </c>
      <c r="C13" s="453"/>
      <c r="D13" s="453"/>
      <c r="E13" s="453"/>
      <c r="F13" s="453"/>
      <c r="G13" s="453"/>
      <c r="H13" s="453"/>
      <c r="I13" s="454"/>
      <c r="J13" s="6" t="s">
        <v>30</v>
      </c>
      <c r="K13" s="11" t="s">
        <v>31</v>
      </c>
      <c r="L13" s="12">
        <v>7</v>
      </c>
    </row>
    <row r="14" spans="1:12" ht="51.75" customHeight="1" thickBot="1" x14ac:dyDescent="0.3">
      <c r="A14" s="6" t="s">
        <v>32</v>
      </c>
      <c r="B14" s="390" t="s">
        <v>33</v>
      </c>
      <c r="C14" s="391"/>
      <c r="D14" s="6" t="s">
        <v>34</v>
      </c>
      <c r="E14" s="13" t="s">
        <v>35</v>
      </c>
      <c r="F14" s="6" t="s">
        <v>36</v>
      </c>
      <c r="G14" s="14">
        <v>5</v>
      </c>
      <c r="H14" s="6" t="s">
        <v>37</v>
      </c>
      <c r="I14" s="82">
        <v>0.95</v>
      </c>
      <c r="J14" s="6" t="s">
        <v>38</v>
      </c>
      <c r="K14" s="90" t="s">
        <v>208</v>
      </c>
      <c r="L14" s="12">
        <v>8</v>
      </c>
    </row>
    <row r="15" spans="1:12" ht="45" customHeight="1" thickBot="1" x14ac:dyDescent="0.3">
      <c r="A15" s="17" t="s">
        <v>40</v>
      </c>
      <c r="B15" s="18" t="s">
        <v>41</v>
      </c>
      <c r="C15" s="73">
        <v>2020</v>
      </c>
      <c r="D15" s="21"/>
      <c r="E15" s="21"/>
      <c r="F15" s="22" t="s">
        <v>42</v>
      </c>
      <c r="G15" s="74">
        <v>2020</v>
      </c>
      <c r="H15" s="21"/>
      <c r="I15" s="21"/>
      <c r="J15" s="21"/>
      <c r="K15" s="24"/>
      <c r="L15" s="12">
        <v>9</v>
      </c>
    </row>
    <row r="16" spans="1:12" ht="18.75" customHeight="1" x14ac:dyDescent="0.25">
      <c r="A16" s="392" t="s">
        <v>43</v>
      </c>
      <c r="B16" s="393"/>
      <c r="C16" s="394" t="s">
        <v>44</v>
      </c>
      <c r="D16" s="395"/>
      <c r="E16" s="394" t="s">
        <v>45</v>
      </c>
      <c r="F16" s="395"/>
      <c r="G16" s="394" t="s">
        <v>46</v>
      </c>
      <c r="H16" s="395"/>
      <c r="I16" s="394" t="s">
        <v>47</v>
      </c>
      <c r="J16" s="395"/>
      <c r="K16" s="25" t="s">
        <v>48</v>
      </c>
      <c r="L16" s="396">
        <v>10</v>
      </c>
    </row>
    <row r="17" spans="1:12" ht="35.25" customHeight="1" x14ac:dyDescent="0.25">
      <c r="A17" s="399" t="str">
        <f>+E11</f>
        <v>Encuestas con nivel de satisfacción &gt;2</v>
      </c>
      <c r="B17" s="400"/>
      <c r="C17" s="401"/>
      <c r="D17" s="402"/>
      <c r="E17" s="401"/>
      <c r="F17" s="402"/>
      <c r="G17" s="401"/>
      <c r="H17" s="402"/>
      <c r="I17" s="401"/>
      <c r="J17" s="402"/>
      <c r="K17" s="403"/>
      <c r="L17" s="397"/>
    </row>
    <row r="18" spans="1:12" ht="21.75" customHeight="1" x14ac:dyDescent="0.25">
      <c r="A18" s="399" t="str">
        <f>+F11</f>
        <v>Encuestas respondidas</v>
      </c>
      <c r="B18" s="400"/>
      <c r="C18" s="401"/>
      <c r="D18" s="402"/>
      <c r="E18" s="401"/>
      <c r="F18" s="402"/>
      <c r="G18" s="401"/>
      <c r="H18" s="402"/>
      <c r="I18" s="401"/>
      <c r="J18" s="402"/>
      <c r="K18" s="404"/>
      <c r="L18" s="397"/>
    </row>
    <row r="19" spans="1:12" ht="21.75" customHeight="1" x14ac:dyDescent="0.25">
      <c r="A19" s="399" t="str">
        <f>+G11</f>
        <v>Variable 3</v>
      </c>
      <c r="B19" s="400"/>
      <c r="C19" s="401"/>
      <c r="D19" s="402"/>
      <c r="E19" s="401"/>
      <c r="F19" s="402"/>
      <c r="G19" s="401"/>
      <c r="H19" s="402"/>
      <c r="I19" s="401"/>
      <c r="J19" s="402"/>
      <c r="K19" s="404"/>
      <c r="L19" s="397"/>
    </row>
    <row r="20" spans="1:12" ht="21.75" customHeight="1" x14ac:dyDescent="0.25">
      <c r="A20" s="399" t="str">
        <f>+H11</f>
        <v>Variable 4</v>
      </c>
      <c r="B20" s="400"/>
      <c r="C20" s="401"/>
      <c r="D20" s="402"/>
      <c r="E20" s="401"/>
      <c r="F20" s="402"/>
      <c r="G20" s="401"/>
      <c r="H20" s="402"/>
      <c r="I20" s="401"/>
      <c r="J20" s="402"/>
      <c r="K20" s="404"/>
      <c r="L20" s="397"/>
    </row>
    <row r="21" spans="1:12" ht="21.75" customHeight="1" x14ac:dyDescent="0.25">
      <c r="A21" s="399" t="str">
        <f>+I11</f>
        <v>Variable 5</v>
      </c>
      <c r="B21" s="400"/>
      <c r="C21" s="401"/>
      <c r="D21" s="402"/>
      <c r="E21" s="401"/>
      <c r="F21" s="402"/>
      <c r="G21" s="401"/>
      <c r="H21" s="402"/>
      <c r="I21" s="401"/>
      <c r="J21" s="402"/>
      <c r="K21" s="404"/>
      <c r="L21" s="397"/>
    </row>
    <row r="22" spans="1:12" ht="21.75" customHeight="1" thickBot="1" x14ac:dyDescent="0.3">
      <c r="A22" s="399" t="str">
        <f>+J11</f>
        <v>Variable 6</v>
      </c>
      <c r="B22" s="400"/>
      <c r="C22" s="405"/>
      <c r="D22" s="406"/>
      <c r="E22" s="405"/>
      <c r="F22" s="406"/>
      <c r="G22" s="405"/>
      <c r="H22" s="406"/>
      <c r="I22" s="405"/>
      <c r="J22" s="406"/>
      <c r="K22" s="404"/>
      <c r="L22" s="398"/>
    </row>
    <row r="23" spans="1:12" ht="18" customHeight="1" x14ac:dyDescent="0.25">
      <c r="A23" s="431" t="s">
        <v>49</v>
      </c>
      <c r="B23" s="26" t="s">
        <v>50</v>
      </c>
      <c r="C23" s="435" t="s">
        <v>51</v>
      </c>
      <c r="D23" s="435"/>
      <c r="E23" s="413" t="s">
        <v>52</v>
      </c>
      <c r="F23" s="413"/>
      <c r="G23" s="414"/>
      <c r="H23" s="415" t="s">
        <v>53</v>
      </c>
      <c r="I23" s="28"/>
      <c r="J23" s="28"/>
      <c r="K23" s="29"/>
      <c r="L23" s="417">
        <v>11</v>
      </c>
    </row>
    <row r="24" spans="1:12" ht="19.5" customHeight="1" x14ac:dyDescent="0.25">
      <c r="A24" s="432"/>
      <c r="B24" s="30" t="s">
        <v>54</v>
      </c>
      <c r="C24" s="31" t="s">
        <v>55</v>
      </c>
      <c r="D24" s="31" t="s">
        <v>56</v>
      </c>
      <c r="E24" s="32" t="s">
        <v>57</v>
      </c>
      <c r="F24" s="33" t="s">
        <v>58</v>
      </c>
      <c r="G24" s="34" t="s">
        <v>59</v>
      </c>
      <c r="H24" s="416"/>
      <c r="I24" s="35"/>
      <c r="J24" s="36"/>
      <c r="K24" s="37"/>
      <c r="L24" s="418"/>
    </row>
    <row r="25" spans="1:12" ht="20.25" customHeight="1" x14ac:dyDescent="0.25">
      <c r="A25" s="433"/>
      <c r="B25" s="38">
        <v>1</v>
      </c>
      <c r="C25" s="499">
        <v>96</v>
      </c>
      <c r="D25" s="39">
        <v>96</v>
      </c>
      <c r="E25" s="91" t="s">
        <v>209</v>
      </c>
      <c r="F25" s="91">
        <v>96</v>
      </c>
      <c r="G25" s="91" t="s">
        <v>210</v>
      </c>
      <c r="H25" s="40"/>
      <c r="I25" s="35"/>
      <c r="J25" s="41"/>
      <c r="K25" s="37"/>
      <c r="L25" s="418"/>
    </row>
    <row r="26" spans="1:12" ht="15.75" customHeight="1" x14ac:dyDescent="0.25">
      <c r="A26" s="433"/>
      <c r="B26" s="42">
        <v>2</v>
      </c>
      <c r="C26" s="499"/>
      <c r="D26" s="43">
        <v>96</v>
      </c>
      <c r="E26" s="91" t="s">
        <v>209</v>
      </c>
      <c r="F26" s="91">
        <v>96</v>
      </c>
      <c r="G26" s="91" t="s">
        <v>210</v>
      </c>
      <c r="H26" s="40"/>
      <c r="I26" s="35"/>
      <c r="J26" s="41"/>
      <c r="K26" s="37"/>
      <c r="L26" s="418"/>
    </row>
    <row r="27" spans="1:12" ht="17.25" customHeight="1" x14ac:dyDescent="0.3">
      <c r="A27" s="433"/>
      <c r="B27" s="42">
        <v>3</v>
      </c>
      <c r="C27" s="499"/>
      <c r="D27" s="43">
        <v>96</v>
      </c>
      <c r="E27" s="91" t="s">
        <v>209</v>
      </c>
      <c r="F27" s="91">
        <v>96</v>
      </c>
      <c r="G27" s="91" t="s">
        <v>210</v>
      </c>
      <c r="H27" s="40"/>
      <c r="I27" s="44"/>
      <c r="J27" s="41"/>
      <c r="K27" s="37"/>
      <c r="L27" s="418"/>
    </row>
    <row r="28" spans="1:12" ht="16.5" customHeight="1" thickBot="1" x14ac:dyDescent="0.3">
      <c r="A28" s="434"/>
      <c r="B28" s="45">
        <v>4</v>
      </c>
      <c r="C28" s="500"/>
      <c r="D28" s="46">
        <v>96</v>
      </c>
      <c r="E28" s="91" t="s">
        <v>209</v>
      </c>
      <c r="F28" s="91">
        <v>96</v>
      </c>
      <c r="G28" s="91" t="s">
        <v>210</v>
      </c>
      <c r="H28" s="47"/>
      <c r="I28" s="48"/>
      <c r="J28" s="49"/>
      <c r="K28" s="50"/>
      <c r="L28" s="418"/>
    </row>
    <row r="29" spans="1:12" ht="53.25" customHeight="1" x14ac:dyDescent="0.25">
      <c r="A29" s="51" t="s">
        <v>60</v>
      </c>
      <c r="B29" s="456" t="s">
        <v>220</v>
      </c>
      <c r="C29" s="456"/>
      <c r="D29" s="456"/>
      <c r="E29" s="456"/>
      <c r="F29" s="456"/>
      <c r="G29" s="456"/>
      <c r="H29" s="456"/>
      <c r="I29" s="456"/>
      <c r="J29" s="456"/>
      <c r="K29" s="456"/>
      <c r="L29" s="52">
        <v>12</v>
      </c>
    </row>
    <row r="30" spans="1:12" ht="115.5" customHeight="1" thickBot="1" x14ac:dyDescent="0.3">
      <c r="A30" s="6" t="s">
        <v>62</v>
      </c>
      <c r="B30" s="457"/>
      <c r="C30" s="458"/>
      <c r="D30" s="458"/>
      <c r="E30" s="458"/>
      <c r="F30" s="458"/>
      <c r="G30" s="458"/>
      <c r="H30" s="458"/>
      <c r="I30" s="458"/>
      <c r="J30" s="458"/>
      <c r="K30" s="459"/>
      <c r="L30" s="53">
        <v>13</v>
      </c>
    </row>
    <row r="31" spans="1:12" ht="30.75" customHeight="1" x14ac:dyDescent="0.25">
      <c r="A31" s="425" t="s">
        <v>64</v>
      </c>
      <c r="B31" s="409" t="s">
        <v>65</v>
      </c>
      <c r="C31" s="409"/>
      <c r="D31" s="460" t="s">
        <v>212</v>
      </c>
      <c r="E31" s="460"/>
      <c r="F31" s="460"/>
      <c r="G31" s="460"/>
      <c r="H31" s="54" t="s">
        <v>67</v>
      </c>
      <c r="I31" s="460" t="s">
        <v>213</v>
      </c>
      <c r="J31" s="460"/>
      <c r="K31" s="460"/>
      <c r="L31" s="427">
        <v>14</v>
      </c>
    </row>
    <row r="32" spans="1:12" ht="36" customHeight="1" x14ac:dyDescent="0.25">
      <c r="A32" s="425"/>
      <c r="B32" s="430" t="s">
        <v>16</v>
      </c>
      <c r="C32" s="430"/>
      <c r="D32" s="461" t="s">
        <v>214</v>
      </c>
      <c r="E32" s="462"/>
      <c r="F32" s="462"/>
      <c r="G32" s="463"/>
      <c r="H32" s="54" t="s">
        <v>70</v>
      </c>
      <c r="I32" s="472" t="s">
        <v>215</v>
      </c>
      <c r="J32" s="460"/>
      <c r="K32" s="460"/>
      <c r="L32" s="428"/>
    </row>
    <row r="33" spans="1:12" ht="30.75" customHeight="1" thickBot="1" x14ac:dyDescent="0.3">
      <c r="A33" s="425"/>
      <c r="B33" s="409" t="s">
        <v>72</v>
      </c>
      <c r="C33" s="409"/>
      <c r="D33" s="464" t="s">
        <v>216</v>
      </c>
      <c r="E33" s="465"/>
      <c r="F33" s="465"/>
      <c r="G33" s="465"/>
      <c r="H33" s="465"/>
      <c r="I33" s="465"/>
      <c r="J33" s="465"/>
      <c r="K33" s="466"/>
      <c r="L33" s="429"/>
    </row>
    <row r="34" spans="1:12" ht="30.75" customHeight="1" x14ac:dyDescent="0.25">
      <c r="A34" s="407" t="s">
        <v>73</v>
      </c>
      <c r="B34" s="409" t="s">
        <v>65</v>
      </c>
      <c r="C34" s="409"/>
      <c r="D34" s="410" t="s">
        <v>74</v>
      </c>
      <c r="E34" s="411"/>
      <c r="F34" s="411"/>
      <c r="G34" s="412"/>
      <c r="H34" s="54" t="s">
        <v>67</v>
      </c>
      <c r="I34" s="410" t="s">
        <v>75</v>
      </c>
      <c r="J34" s="411"/>
      <c r="K34" s="412"/>
      <c r="L34" s="427">
        <v>15</v>
      </c>
    </row>
    <row r="35" spans="1:12" ht="30.75" customHeight="1" thickBot="1" x14ac:dyDescent="0.3">
      <c r="A35" s="408"/>
      <c r="B35" s="436" t="s">
        <v>70</v>
      </c>
      <c r="C35" s="436"/>
      <c r="D35" s="437" t="s">
        <v>76</v>
      </c>
      <c r="E35" s="438"/>
      <c r="F35" s="438"/>
      <c r="G35" s="439"/>
      <c r="H35" s="59" t="s">
        <v>72</v>
      </c>
      <c r="I35" s="440" t="s">
        <v>77</v>
      </c>
      <c r="J35" s="438"/>
      <c r="K35" s="439"/>
      <c r="L35" s="429"/>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I32" r:id="rId1"/>
    <hyperlink ref="D35" r:id="rId2" display="wcastro@ins.gov.co/svillarreal@ins.gov.co"/>
    <hyperlink ref="A1" location="Índice!A1" display="volver"/>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5"/>
  <sheetViews>
    <sheetView showGridLines="0" showWhiteSpace="0" view="pageBreakPreview" zoomScale="90" zoomScaleNormal="70" zoomScaleSheetLayoutView="90" workbookViewId="0"/>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63" t="s">
        <v>98</v>
      </c>
      <c r="B1" s="1"/>
      <c r="C1" s="1"/>
      <c r="D1" s="360" t="s">
        <v>0</v>
      </c>
      <c r="E1" s="361"/>
      <c r="F1" s="361" t="s">
        <v>1</v>
      </c>
      <c r="G1" s="361"/>
      <c r="H1" s="361"/>
      <c r="I1" s="361" t="s">
        <v>2</v>
      </c>
      <c r="J1" s="361"/>
      <c r="K1" s="361"/>
    </row>
    <row r="2" spans="1:12" ht="27" customHeight="1" x14ac:dyDescent="0.25">
      <c r="A2" s="1"/>
      <c r="B2" s="1"/>
      <c r="C2" s="1"/>
      <c r="D2" s="361"/>
      <c r="E2" s="361"/>
      <c r="F2" s="361"/>
      <c r="G2" s="361"/>
      <c r="H2" s="361"/>
      <c r="I2" s="361"/>
      <c r="J2" s="361"/>
      <c r="K2" s="361"/>
    </row>
    <row r="3" spans="1:12" ht="17.25" customHeight="1" x14ac:dyDescent="0.25">
      <c r="A3" s="1"/>
      <c r="B3" s="1"/>
      <c r="C3" s="1"/>
      <c r="D3" s="361"/>
      <c r="E3" s="361"/>
      <c r="F3" s="361" t="s">
        <v>3</v>
      </c>
      <c r="G3" s="361"/>
      <c r="H3" s="361"/>
      <c r="I3" s="363">
        <v>44246</v>
      </c>
      <c r="J3" s="363"/>
      <c r="K3" s="363"/>
    </row>
    <row r="4" spans="1:12" ht="17.25" customHeight="1" thickBot="1" x14ac:dyDescent="0.3">
      <c r="A4" s="1"/>
      <c r="B4" s="1"/>
      <c r="C4" s="1"/>
      <c r="D4" s="362"/>
      <c r="E4" s="362"/>
      <c r="F4" s="362"/>
      <c r="G4" s="362"/>
      <c r="H4" s="362"/>
      <c r="I4" s="364"/>
      <c r="J4" s="364"/>
      <c r="K4" s="364"/>
    </row>
    <row r="5" spans="1:12" ht="36.75" customHeight="1" thickBot="1" x14ac:dyDescent="0.3">
      <c r="A5" s="357" t="s">
        <v>4</v>
      </c>
      <c r="B5" s="358"/>
      <c r="C5" s="358"/>
      <c r="D5" s="358"/>
      <c r="E5" s="358"/>
      <c r="F5" s="358"/>
      <c r="G5" s="358"/>
      <c r="H5" s="358"/>
      <c r="I5" s="358"/>
      <c r="J5" s="358"/>
      <c r="K5" s="359"/>
      <c r="L5" s="2"/>
    </row>
    <row r="6" spans="1:12" ht="27" customHeight="1" thickBot="1" x14ac:dyDescent="0.3">
      <c r="A6" s="365" t="s">
        <v>5</v>
      </c>
      <c r="B6" s="366"/>
      <c r="C6" s="366"/>
      <c r="D6" s="366"/>
      <c r="E6" s="366"/>
      <c r="F6" s="366"/>
      <c r="G6" s="366"/>
      <c r="H6" s="366"/>
      <c r="I6" s="366"/>
      <c r="J6" s="366"/>
      <c r="K6" s="367"/>
      <c r="L6" s="2"/>
    </row>
    <row r="7" spans="1:12" ht="54" customHeight="1" thickBot="1" x14ac:dyDescent="0.3">
      <c r="A7" s="3" t="s">
        <v>6</v>
      </c>
      <c r="B7" s="447" t="s">
        <v>222</v>
      </c>
      <c r="C7" s="447"/>
      <c r="D7" s="447"/>
      <c r="E7" s="447"/>
      <c r="F7" s="4" t="s">
        <v>8</v>
      </c>
      <c r="G7" s="369" t="s">
        <v>9</v>
      </c>
      <c r="H7" s="370"/>
      <c r="I7" s="370"/>
      <c r="J7" s="370"/>
      <c r="K7" s="371"/>
      <c r="L7" s="5">
        <v>1</v>
      </c>
    </row>
    <row r="8" spans="1:12" ht="57" customHeight="1" thickBot="1" x14ac:dyDescent="0.3">
      <c r="A8" s="6" t="s">
        <v>10</v>
      </c>
      <c r="B8" s="372" t="s">
        <v>11</v>
      </c>
      <c r="C8" s="373"/>
      <c r="D8" s="373"/>
      <c r="E8" s="374"/>
      <c r="F8" s="372"/>
      <c r="G8" s="373"/>
      <c r="H8" s="374"/>
      <c r="I8" s="372"/>
      <c r="J8" s="373"/>
      <c r="K8" s="375"/>
      <c r="L8" s="5">
        <v>2</v>
      </c>
    </row>
    <row r="9" spans="1:12" ht="57.75" customHeight="1" thickBot="1" x14ac:dyDescent="0.3">
      <c r="A9" s="7" t="s">
        <v>12</v>
      </c>
      <c r="B9" s="467" t="s">
        <v>223</v>
      </c>
      <c r="C9" s="468"/>
      <c r="D9" s="468"/>
      <c r="E9" s="468"/>
      <c r="F9" s="468"/>
      <c r="G9" s="468"/>
      <c r="H9" s="468"/>
      <c r="I9" s="468"/>
      <c r="J9" s="468"/>
      <c r="K9" s="469"/>
      <c r="L9" s="5">
        <v>3</v>
      </c>
    </row>
    <row r="10" spans="1:12" ht="30" customHeight="1" thickBot="1" x14ac:dyDescent="0.3">
      <c r="A10" s="7" t="s">
        <v>14</v>
      </c>
      <c r="B10" s="379" t="s">
        <v>224</v>
      </c>
      <c r="C10" s="380"/>
      <c r="D10" s="380"/>
      <c r="E10" s="380"/>
      <c r="F10" s="6" t="s">
        <v>16</v>
      </c>
      <c r="G10" s="381" t="s">
        <v>17</v>
      </c>
      <c r="H10" s="382"/>
      <c r="I10" s="382"/>
      <c r="J10" s="382"/>
      <c r="K10" s="383"/>
      <c r="L10" s="5">
        <v>4</v>
      </c>
    </row>
    <row r="11" spans="1:12" ht="67.5" customHeight="1" thickBot="1" x14ac:dyDescent="0.3">
      <c r="A11" s="6" t="s">
        <v>18</v>
      </c>
      <c r="B11" s="372" t="s">
        <v>19</v>
      </c>
      <c r="C11" s="374"/>
      <c r="D11" s="6" t="s">
        <v>20</v>
      </c>
      <c r="E11" s="64" t="s">
        <v>225</v>
      </c>
      <c r="F11" s="64" t="s">
        <v>226</v>
      </c>
      <c r="G11" s="64"/>
      <c r="H11" s="64"/>
      <c r="I11" s="64"/>
      <c r="J11" s="64"/>
      <c r="K11" s="64"/>
      <c r="L11" s="5">
        <v>5</v>
      </c>
    </row>
    <row r="12" spans="1:12" ht="117" customHeight="1" thickBot="1" x14ac:dyDescent="0.3">
      <c r="A12" s="6" t="s">
        <v>24</v>
      </c>
      <c r="B12" s="452" t="s">
        <v>227</v>
      </c>
      <c r="C12" s="453"/>
      <c r="D12" s="453"/>
      <c r="E12" s="453"/>
      <c r="F12" s="453"/>
      <c r="G12" s="6" t="s">
        <v>26</v>
      </c>
      <c r="H12" s="452" t="s">
        <v>228</v>
      </c>
      <c r="I12" s="453"/>
      <c r="J12" s="453"/>
      <c r="K12" s="454"/>
      <c r="L12" s="5">
        <v>6</v>
      </c>
    </row>
    <row r="13" spans="1:12" ht="60" customHeight="1" thickBot="1" x14ac:dyDescent="0.3">
      <c r="A13" s="6" t="s">
        <v>28</v>
      </c>
      <c r="B13" s="452" t="s">
        <v>229</v>
      </c>
      <c r="C13" s="453"/>
      <c r="D13" s="453"/>
      <c r="E13" s="453"/>
      <c r="F13" s="453"/>
      <c r="G13" s="453"/>
      <c r="H13" s="453"/>
      <c r="I13" s="454"/>
      <c r="J13" s="6" t="s">
        <v>30</v>
      </c>
      <c r="K13" s="11" t="s">
        <v>31</v>
      </c>
      <c r="L13" s="12">
        <v>7</v>
      </c>
    </row>
    <row r="14" spans="1:12" ht="51.75" customHeight="1" thickBot="1" x14ac:dyDescent="0.3">
      <c r="A14" s="6" t="s">
        <v>32</v>
      </c>
      <c r="B14" s="390" t="s">
        <v>111</v>
      </c>
      <c r="C14" s="391"/>
      <c r="D14" s="6" t="s">
        <v>34</v>
      </c>
      <c r="E14" s="13" t="s">
        <v>35</v>
      </c>
      <c r="F14" s="6" t="s">
        <v>36</v>
      </c>
      <c r="G14" s="14">
        <v>0</v>
      </c>
      <c r="H14" s="6" t="s">
        <v>37</v>
      </c>
      <c r="I14" s="93">
        <v>80</v>
      </c>
      <c r="J14" s="6" t="s">
        <v>38</v>
      </c>
      <c r="K14" s="90" t="s">
        <v>230</v>
      </c>
      <c r="L14" s="12">
        <v>8</v>
      </c>
    </row>
    <row r="15" spans="1:12" ht="45" customHeight="1" thickBot="1" x14ac:dyDescent="0.3">
      <c r="A15" s="17" t="s">
        <v>40</v>
      </c>
      <c r="B15" s="18" t="s">
        <v>41</v>
      </c>
      <c r="C15" s="73">
        <v>2016</v>
      </c>
      <c r="D15" s="21"/>
      <c r="E15" s="21"/>
      <c r="F15" s="22" t="s">
        <v>42</v>
      </c>
      <c r="G15" s="74">
        <v>2020</v>
      </c>
      <c r="H15" s="21"/>
      <c r="I15" s="21"/>
      <c r="J15" s="21"/>
      <c r="K15" s="24"/>
      <c r="L15" s="12">
        <v>9</v>
      </c>
    </row>
    <row r="16" spans="1:12" ht="18.75" customHeight="1" x14ac:dyDescent="0.25">
      <c r="A16" s="392" t="s">
        <v>43</v>
      </c>
      <c r="B16" s="393"/>
      <c r="C16" s="394" t="s">
        <v>44</v>
      </c>
      <c r="D16" s="395"/>
      <c r="E16" s="394" t="s">
        <v>45</v>
      </c>
      <c r="F16" s="395"/>
      <c r="G16" s="394" t="s">
        <v>46</v>
      </c>
      <c r="H16" s="395"/>
      <c r="I16" s="394" t="s">
        <v>47</v>
      </c>
      <c r="J16" s="395"/>
      <c r="K16" s="25" t="s">
        <v>48</v>
      </c>
      <c r="L16" s="396">
        <v>10</v>
      </c>
    </row>
    <row r="17" spans="1:12" ht="35.25" customHeight="1" x14ac:dyDescent="0.25">
      <c r="A17" s="399" t="str">
        <f>+E11</f>
        <v>Con liq: No. Contratos liquidados o cerrados en vigencias 2012 a 2020
SECOP II</v>
      </c>
      <c r="B17" s="400"/>
      <c r="C17" s="401"/>
      <c r="D17" s="402"/>
      <c r="E17" s="401"/>
      <c r="F17" s="402"/>
      <c r="G17" s="401"/>
      <c r="H17" s="402"/>
      <c r="I17" s="401"/>
      <c r="J17" s="402"/>
      <c r="K17" s="403"/>
      <c r="L17" s="397"/>
    </row>
    <row r="18" spans="1:12" ht="24.75" customHeight="1" x14ac:dyDescent="0.25">
      <c r="A18" s="399" t="str">
        <f>+F11</f>
        <v>Tot liq: Total de contratos liquidables en vigencias 2012 a 2020
SECOP II</v>
      </c>
      <c r="B18" s="400"/>
      <c r="C18" s="401"/>
      <c r="D18" s="402"/>
      <c r="E18" s="401"/>
      <c r="F18" s="402"/>
      <c r="G18" s="401"/>
      <c r="H18" s="402"/>
      <c r="I18" s="401"/>
      <c r="J18" s="402"/>
      <c r="K18" s="404"/>
      <c r="L18" s="397"/>
    </row>
    <row r="19" spans="1:12" ht="21.75" customHeight="1" x14ac:dyDescent="0.25">
      <c r="A19" s="399">
        <f>+G11</f>
        <v>0</v>
      </c>
      <c r="B19" s="400"/>
      <c r="C19" s="401"/>
      <c r="D19" s="402"/>
      <c r="E19" s="401"/>
      <c r="F19" s="402"/>
      <c r="G19" s="401"/>
      <c r="H19" s="402"/>
      <c r="I19" s="401"/>
      <c r="J19" s="402"/>
      <c r="K19" s="404"/>
      <c r="L19" s="397"/>
    </row>
    <row r="20" spans="1:12" ht="21.75" customHeight="1" x14ac:dyDescent="0.25">
      <c r="A20" s="399">
        <f>+H11</f>
        <v>0</v>
      </c>
      <c r="B20" s="400"/>
      <c r="C20" s="401"/>
      <c r="D20" s="402"/>
      <c r="E20" s="401"/>
      <c r="F20" s="402"/>
      <c r="G20" s="401"/>
      <c r="H20" s="402"/>
      <c r="I20" s="401"/>
      <c r="J20" s="402"/>
      <c r="K20" s="404"/>
      <c r="L20" s="397"/>
    </row>
    <row r="21" spans="1:12" ht="21.75" customHeight="1" x14ac:dyDescent="0.25">
      <c r="A21" s="399">
        <f>+I11</f>
        <v>0</v>
      </c>
      <c r="B21" s="400"/>
      <c r="C21" s="401"/>
      <c r="D21" s="402"/>
      <c r="E21" s="401"/>
      <c r="F21" s="402"/>
      <c r="G21" s="401"/>
      <c r="H21" s="402"/>
      <c r="I21" s="401"/>
      <c r="J21" s="402"/>
      <c r="K21" s="404"/>
      <c r="L21" s="397"/>
    </row>
    <row r="22" spans="1:12" ht="21.75" customHeight="1" thickBot="1" x14ac:dyDescent="0.3">
      <c r="A22" s="399">
        <f>+J11</f>
        <v>0</v>
      </c>
      <c r="B22" s="400"/>
      <c r="C22" s="405"/>
      <c r="D22" s="406"/>
      <c r="E22" s="405"/>
      <c r="F22" s="406"/>
      <c r="G22" s="405"/>
      <c r="H22" s="406"/>
      <c r="I22" s="405"/>
      <c r="J22" s="406"/>
      <c r="K22" s="404"/>
      <c r="L22" s="398"/>
    </row>
    <row r="23" spans="1:12" ht="18" customHeight="1" x14ac:dyDescent="0.25">
      <c r="A23" s="431" t="s">
        <v>49</v>
      </c>
      <c r="B23" s="26">
        <v>2021</v>
      </c>
      <c r="C23" s="435" t="s">
        <v>51</v>
      </c>
      <c r="D23" s="435"/>
      <c r="E23" s="413" t="s">
        <v>52</v>
      </c>
      <c r="F23" s="413"/>
      <c r="G23" s="414"/>
      <c r="H23" s="415" t="s">
        <v>53</v>
      </c>
      <c r="I23" s="28"/>
      <c r="J23" s="28"/>
      <c r="K23" s="29"/>
      <c r="L23" s="417">
        <v>11</v>
      </c>
    </row>
    <row r="24" spans="1:12" ht="19.5" customHeight="1" x14ac:dyDescent="0.25">
      <c r="A24" s="432"/>
      <c r="B24" s="30" t="s">
        <v>54</v>
      </c>
      <c r="C24" s="31" t="s">
        <v>55</v>
      </c>
      <c r="D24" s="31" t="s">
        <v>56</v>
      </c>
      <c r="E24" s="32" t="s">
        <v>57</v>
      </c>
      <c r="F24" s="33" t="s">
        <v>58</v>
      </c>
      <c r="G24" s="34" t="s">
        <v>59</v>
      </c>
      <c r="H24" s="416"/>
      <c r="I24" s="35"/>
      <c r="J24" s="36"/>
      <c r="K24" s="37"/>
      <c r="L24" s="418"/>
    </row>
    <row r="25" spans="1:12" ht="20.25" customHeight="1" x14ac:dyDescent="0.25">
      <c r="A25" s="433"/>
      <c r="B25" s="38">
        <v>1</v>
      </c>
      <c r="C25" s="501">
        <v>0.7</v>
      </c>
      <c r="D25" s="39"/>
      <c r="E25" s="40"/>
      <c r="F25" s="40"/>
      <c r="G25" s="40"/>
      <c r="H25" s="40"/>
      <c r="I25" s="35"/>
      <c r="J25" s="41"/>
      <c r="K25" s="37"/>
      <c r="L25" s="418"/>
    </row>
    <row r="26" spans="1:12" ht="15.75" customHeight="1" x14ac:dyDescent="0.25">
      <c r="A26" s="433"/>
      <c r="B26" s="42">
        <v>2</v>
      </c>
      <c r="C26" s="419"/>
      <c r="D26" s="94">
        <v>0.65</v>
      </c>
      <c r="E26" s="40">
        <v>60</v>
      </c>
      <c r="F26" s="40">
        <v>65</v>
      </c>
      <c r="G26" s="40">
        <v>70</v>
      </c>
      <c r="H26" s="60" t="e">
        <f>E17/E18</f>
        <v>#DIV/0!</v>
      </c>
      <c r="I26" s="35"/>
      <c r="J26" s="41"/>
      <c r="K26" s="37"/>
      <c r="L26" s="418"/>
    </row>
    <row r="27" spans="1:12" ht="17.25" customHeight="1" x14ac:dyDescent="0.3">
      <c r="A27" s="433"/>
      <c r="B27" s="42">
        <v>3</v>
      </c>
      <c r="C27" s="419"/>
      <c r="D27" s="43"/>
      <c r="E27" s="40"/>
      <c r="F27" s="40"/>
      <c r="G27" s="40"/>
      <c r="H27" s="40"/>
      <c r="I27" s="44"/>
      <c r="J27" s="41"/>
      <c r="K27" s="37"/>
      <c r="L27" s="418"/>
    </row>
    <row r="28" spans="1:12" ht="16.5" customHeight="1" thickBot="1" x14ac:dyDescent="0.3">
      <c r="A28" s="434"/>
      <c r="B28" s="45">
        <v>4</v>
      </c>
      <c r="C28" s="420"/>
      <c r="D28" s="95">
        <v>0.7</v>
      </c>
      <c r="E28" s="40">
        <v>65</v>
      </c>
      <c r="F28" s="40">
        <v>70</v>
      </c>
      <c r="G28" s="40">
        <v>80</v>
      </c>
      <c r="H28" s="61" t="e">
        <f>I17/I18</f>
        <v>#DIV/0!</v>
      </c>
      <c r="I28" s="48"/>
      <c r="J28" s="49"/>
      <c r="K28" s="50"/>
      <c r="L28" s="418"/>
    </row>
    <row r="29" spans="1:12" ht="65.25" customHeight="1" x14ac:dyDescent="0.25">
      <c r="A29" s="51" t="s">
        <v>60</v>
      </c>
      <c r="B29" s="456" t="s">
        <v>231</v>
      </c>
      <c r="C29" s="456"/>
      <c r="D29" s="456"/>
      <c r="E29" s="456"/>
      <c r="F29" s="456"/>
      <c r="G29" s="456"/>
      <c r="H29" s="456"/>
      <c r="I29" s="456"/>
      <c r="J29" s="456"/>
      <c r="K29" s="456"/>
      <c r="L29" s="52">
        <v>12</v>
      </c>
    </row>
    <row r="30" spans="1:12" ht="115.5" customHeight="1" thickBot="1" x14ac:dyDescent="0.3">
      <c r="A30" s="6" t="s">
        <v>62</v>
      </c>
      <c r="B30" s="457" t="s">
        <v>232</v>
      </c>
      <c r="C30" s="458"/>
      <c r="D30" s="458"/>
      <c r="E30" s="458"/>
      <c r="F30" s="458"/>
      <c r="G30" s="458"/>
      <c r="H30" s="458"/>
      <c r="I30" s="458"/>
      <c r="J30" s="458"/>
      <c r="K30" s="459"/>
      <c r="L30" s="53">
        <v>13</v>
      </c>
    </row>
    <row r="31" spans="1:12" ht="30.75" customHeight="1" x14ac:dyDescent="0.25">
      <c r="A31" s="425" t="s">
        <v>64</v>
      </c>
      <c r="B31" s="409" t="s">
        <v>65</v>
      </c>
      <c r="C31" s="409"/>
      <c r="D31" s="460" t="s">
        <v>233</v>
      </c>
      <c r="E31" s="460"/>
      <c r="F31" s="460"/>
      <c r="G31" s="460"/>
      <c r="H31" s="54" t="s">
        <v>67</v>
      </c>
      <c r="I31" s="460" t="s">
        <v>234</v>
      </c>
      <c r="J31" s="460"/>
      <c r="K31" s="460"/>
      <c r="L31" s="427">
        <v>14</v>
      </c>
    </row>
    <row r="32" spans="1:12" ht="36" customHeight="1" x14ac:dyDescent="0.25">
      <c r="A32" s="425"/>
      <c r="B32" s="430" t="s">
        <v>16</v>
      </c>
      <c r="C32" s="430"/>
      <c r="D32" s="461" t="s">
        <v>235</v>
      </c>
      <c r="E32" s="462"/>
      <c r="F32" s="462"/>
      <c r="G32" s="463"/>
      <c r="H32" s="54" t="s">
        <v>70</v>
      </c>
      <c r="I32" s="472" t="s">
        <v>236</v>
      </c>
      <c r="J32" s="460"/>
      <c r="K32" s="460"/>
      <c r="L32" s="428"/>
    </row>
    <row r="33" spans="1:12" ht="30.75" customHeight="1" thickBot="1" x14ac:dyDescent="0.3">
      <c r="A33" s="425"/>
      <c r="B33" s="409" t="s">
        <v>72</v>
      </c>
      <c r="C33" s="409"/>
      <c r="D33" s="464">
        <v>1636</v>
      </c>
      <c r="E33" s="465"/>
      <c r="F33" s="465"/>
      <c r="G33" s="465"/>
      <c r="H33" s="465"/>
      <c r="I33" s="465"/>
      <c r="J33" s="465"/>
      <c r="K33" s="466"/>
      <c r="L33" s="429"/>
    </row>
    <row r="34" spans="1:12" ht="30.75" customHeight="1" x14ac:dyDescent="0.25">
      <c r="A34" s="407" t="s">
        <v>73</v>
      </c>
      <c r="B34" s="409" t="s">
        <v>65</v>
      </c>
      <c r="C34" s="409"/>
      <c r="D34" s="410" t="s">
        <v>74</v>
      </c>
      <c r="E34" s="411"/>
      <c r="F34" s="411"/>
      <c r="G34" s="412"/>
      <c r="H34" s="54" t="s">
        <v>67</v>
      </c>
      <c r="I34" s="410" t="s">
        <v>75</v>
      </c>
      <c r="J34" s="411"/>
      <c r="K34" s="412"/>
      <c r="L34" s="427">
        <v>15</v>
      </c>
    </row>
    <row r="35" spans="1:12" ht="30.75" customHeight="1" thickBot="1" x14ac:dyDescent="0.3">
      <c r="A35" s="408"/>
      <c r="B35" s="436" t="s">
        <v>70</v>
      </c>
      <c r="C35" s="436"/>
      <c r="D35" s="437" t="s">
        <v>76</v>
      </c>
      <c r="E35" s="438"/>
      <c r="F35" s="438"/>
      <c r="G35" s="439"/>
      <c r="H35" s="59" t="s">
        <v>72</v>
      </c>
      <c r="I35" s="440" t="s">
        <v>77</v>
      </c>
      <c r="J35" s="438"/>
      <c r="K35" s="439"/>
      <c r="L35" s="429"/>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I32" r:id="rId1"/>
    <hyperlink ref="D35" r:id="rId2" display="wcastro@ins.gov.co/svillarreal@ins.gov.co"/>
    <hyperlink ref="A1" location="Índice!A1" display="volver"/>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6"/>
  <sheetViews>
    <sheetView showGridLines="0" showWhiteSpace="0" view="pageBreakPreview" zoomScale="90" zoomScaleNormal="70" zoomScaleSheetLayoutView="90" workbookViewId="0"/>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63" t="s">
        <v>98</v>
      </c>
      <c r="B1" s="1"/>
      <c r="C1" s="1"/>
      <c r="D1" s="360" t="s">
        <v>0</v>
      </c>
      <c r="E1" s="361"/>
      <c r="F1" s="361" t="s">
        <v>1</v>
      </c>
      <c r="G1" s="361"/>
      <c r="H1" s="361"/>
      <c r="I1" s="361" t="s">
        <v>2</v>
      </c>
      <c r="J1" s="361"/>
      <c r="K1" s="361"/>
    </row>
    <row r="2" spans="1:12" ht="27" customHeight="1" x14ac:dyDescent="0.25">
      <c r="A2" s="1"/>
      <c r="B2" s="1"/>
      <c r="C2" s="1"/>
      <c r="D2" s="361"/>
      <c r="E2" s="361"/>
      <c r="F2" s="361"/>
      <c r="G2" s="361"/>
      <c r="H2" s="361"/>
      <c r="I2" s="361"/>
      <c r="J2" s="361"/>
      <c r="K2" s="361"/>
    </row>
    <row r="3" spans="1:12" ht="17.25" customHeight="1" x14ac:dyDescent="0.25">
      <c r="A3" s="1"/>
      <c r="B3" s="1"/>
      <c r="C3" s="1"/>
      <c r="D3" s="361"/>
      <c r="E3" s="361"/>
      <c r="F3" s="361" t="s">
        <v>3</v>
      </c>
      <c r="G3" s="361"/>
      <c r="H3" s="361"/>
      <c r="I3" s="363">
        <v>44246</v>
      </c>
      <c r="J3" s="363"/>
      <c r="K3" s="363"/>
    </row>
    <row r="4" spans="1:12" ht="17.25" customHeight="1" thickBot="1" x14ac:dyDescent="0.3">
      <c r="A4" s="1"/>
      <c r="B4" s="1"/>
      <c r="C4" s="1"/>
      <c r="D4" s="362"/>
      <c r="E4" s="362"/>
      <c r="F4" s="362"/>
      <c r="G4" s="362"/>
      <c r="H4" s="362"/>
      <c r="I4" s="364"/>
      <c r="J4" s="364"/>
      <c r="K4" s="364"/>
    </row>
    <row r="5" spans="1:12" ht="36.75" customHeight="1" thickBot="1" x14ac:dyDescent="0.3">
      <c r="A5" s="357" t="s">
        <v>4</v>
      </c>
      <c r="B5" s="358"/>
      <c r="C5" s="358"/>
      <c r="D5" s="358"/>
      <c r="E5" s="358"/>
      <c r="F5" s="358"/>
      <c r="G5" s="358"/>
      <c r="H5" s="358"/>
      <c r="I5" s="358"/>
      <c r="J5" s="358"/>
      <c r="K5" s="359"/>
      <c r="L5" s="2"/>
    </row>
    <row r="6" spans="1:12" ht="27" customHeight="1" thickBot="1" x14ac:dyDescent="0.3">
      <c r="A6" s="365" t="s">
        <v>5</v>
      </c>
      <c r="B6" s="366"/>
      <c r="C6" s="366"/>
      <c r="D6" s="366"/>
      <c r="E6" s="366"/>
      <c r="F6" s="366"/>
      <c r="G6" s="366"/>
      <c r="H6" s="366"/>
      <c r="I6" s="366"/>
      <c r="J6" s="366"/>
      <c r="K6" s="367"/>
      <c r="L6" s="2"/>
    </row>
    <row r="7" spans="1:12" ht="54" customHeight="1" thickBot="1" x14ac:dyDescent="0.3">
      <c r="A7" s="3" t="s">
        <v>6</v>
      </c>
      <c r="B7" s="447" t="s">
        <v>237</v>
      </c>
      <c r="C7" s="447"/>
      <c r="D7" s="447"/>
      <c r="E7" s="447"/>
      <c r="F7" s="4" t="s">
        <v>8</v>
      </c>
      <c r="G7" s="369" t="s">
        <v>9</v>
      </c>
      <c r="H7" s="370"/>
      <c r="I7" s="370"/>
      <c r="J7" s="370"/>
      <c r="K7" s="371"/>
      <c r="L7" s="5">
        <v>1</v>
      </c>
    </row>
    <row r="8" spans="1:12" ht="57" customHeight="1" thickBot="1" x14ac:dyDescent="0.3">
      <c r="A8" s="6" t="s">
        <v>10</v>
      </c>
      <c r="B8" s="372" t="s">
        <v>11</v>
      </c>
      <c r="C8" s="373"/>
      <c r="D8" s="373"/>
      <c r="E8" s="374"/>
      <c r="F8" s="372"/>
      <c r="G8" s="373"/>
      <c r="H8" s="374"/>
      <c r="I8" s="372"/>
      <c r="J8" s="373"/>
      <c r="K8" s="375"/>
      <c r="L8" s="5">
        <v>2</v>
      </c>
    </row>
    <row r="9" spans="1:12" ht="57.75" customHeight="1" thickBot="1" x14ac:dyDescent="0.3">
      <c r="A9" s="7" t="s">
        <v>12</v>
      </c>
      <c r="B9" s="467" t="s">
        <v>238</v>
      </c>
      <c r="C9" s="468"/>
      <c r="D9" s="468"/>
      <c r="E9" s="468"/>
      <c r="F9" s="468"/>
      <c r="G9" s="468"/>
      <c r="H9" s="468"/>
      <c r="I9" s="468"/>
      <c r="J9" s="468"/>
      <c r="K9" s="469"/>
      <c r="L9" s="5">
        <v>3</v>
      </c>
    </row>
    <row r="10" spans="1:12" ht="30" customHeight="1" thickBot="1" x14ac:dyDescent="0.3">
      <c r="A10" s="7" t="s">
        <v>14</v>
      </c>
      <c r="B10" s="379" t="s">
        <v>224</v>
      </c>
      <c r="C10" s="380"/>
      <c r="D10" s="380"/>
      <c r="E10" s="380"/>
      <c r="F10" s="6" t="s">
        <v>16</v>
      </c>
      <c r="G10" s="381" t="s">
        <v>17</v>
      </c>
      <c r="H10" s="382"/>
      <c r="I10" s="382"/>
      <c r="J10" s="382"/>
      <c r="K10" s="383"/>
      <c r="L10" s="5">
        <v>4</v>
      </c>
    </row>
    <row r="11" spans="1:12" ht="129" customHeight="1" thickBot="1" x14ac:dyDescent="0.3">
      <c r="A11" s="6" t="s">
        <v>18</v>
      </c>
      <c r="B11" s="372" t="s">
        <v>102</v>
      </c>
      <c r="C11" s="374"/>
      <c r="D11" s="6" t="s">
        <v>20</v>
      </c>
      <c r="E11" s="64" t="s">
        <v>239</v>
      </c>
      <c r="F11" s="64" t="s">
        <v>240</v>
      </c>
      <c r="G11" s="64" t="s">
        <v>241</v>
      </c>
      <c r="H11" s="64" t="s">
        <v>242</v>
      </c>
      <c r="I11" s="64" t="s">
        <v>243</v>
      </c>
      <c r="J11" s="64" t="s">
        <v>244</v>
      </c>
      <c r="K11" s="64" t="s">
        <v>245</v>
      </c>
      <c r="L11" s="5">
        <v>5</v>
      </c>
    </row>
    <row r="12" spans="1:12" ht="177" customHeight="1" thickBot="1" x14ac:dyDescent="0.3">
      <c r="A12" s="6" t="s">
        <v>24</v>
      </c>
      <c r="B12" s="452" t="s">
        <v>246</v>
      </c>
      <c r="C12" s="453"/>
      <c r="D12" s="453"/>
      <c r="E12" s="453"/>
      <c r="F12" s="453"/>
      <c r="G12" s="6" t="s">
        <v>26</v>
      </c>
      <c r="H12" s="452" t="s">
        <v>247</v>
      </c>
      <c r="I12" s="453"/>
      <c r="J12" s="453"/>
      <c r="K12" s="454"/>
      <c r="L12" s="5">
        <v>6</v>
      </c>
    </row>
    <row r="13" spans="1:12" ht="60" customHeight="1" thickBot="1" x14ac:dyDescent="0.3">
      <c r="A13" s="6" t="s">
        <v>28</v>
      </c>
      <c r="B13" s="452" t="s">
        <v>248</v>
      </c>
      <c r="C13" s="453"/>
      <c r="D13" s="453"/>
      <c r="E13" s="453"/>
      <c r="F13" s="453"/>
      <c r="G13" s="453"/>
      <c r="H13" s="453"/>
      <c r="I13" s="454"/>
      <c r="J13" s="6" t="s">
        <v>30</v>
      </c>
      <c r="K13" s="11" t="s">
        <v>31</v>
      </c>
      <c r="L13" s="12">
        <v>7</v>
      </c>
    </row>
    <row r="14" spans="1:12" ht="51.75" customHeight="1" thickBot="1" x14ac:dyDescent="0.3">
      <c r="A14" s="6" t="s">
        <v>32</v>
      </c>
      <c r="B14" s="390" t="s">
        <v>33</v>
      </c>
      <c r="C14" s="391"/>
      <c r="D14" s="6" t="s">
        <v>34</v>
      </c>
      <c r="E14" s="13" t="s">
        <v>249</v>
      </c>
      <c r="F14" s="6" t="s">
        <v>36</v>
      </c>
      <c r="G14" s="14">
        <v>5</v>
      </c>
      <c r="H14" s="6" t="s">
        <v>37</v>
      </c>
      <c r="I14" s="14">
        <v>80</v>
      </c>
      <c r="J14" s="6" t="s">
        <v>38</v>
      </c>
      <c r="K14" s="67" t="s">
        <v>250</v>
      </c>
      <c r="L14" s="12">
        <v>8</v>
      </c>
    </row>
    <row r="15" spans="1:12" ht="45" customHeight="1" thickBot="1" x14ac:dyDescent="0.3">
      <c r="A15" s="17" t="s">
        <v>40</v>
      </c>
      <c r="B15" s="18" t="s">
        <v>41</v>
      </c>
      <c r="C15" s="73">
        <v>2020</v>
      </c>
      <c r="D15" s="21"/>
      <c r="E15" s="21"/>
      <c r="F15" s="22" t="s">
        <v>42</v>
      </c>
      <c r="G15" s="74">
        <v>2020</v>
      </c>
      <c r="H15" s="21"/>
      <c r="I15" s="21"/>
      <c r="J15" s="21"/>
      <c r="K15" s="24"/>
      <c r="L15" s="12">
        <v>9</v>
      </c>
    </row>
    <row r="16" spans="1:12" ht="18.75" customHeight="1" x14ac:dyDescent="0.25">
      <c r="A16" s="392" t="s">
        <v>43</v>
      </c>
      <c r="B16" s="393"/>
      <c r="C16" s="394" t="s">
        <v>44</v>
      </c>
      <c r="D16" s="395"/>
      <c r="E16" s="394" t="s">
        <v>45</v>
      </c>
      <c r="F16" s="395"/>
      <c r="G16" s="394" t="s">
        <v>46</v>
      </c>
      <c r="H16" s="395"/>
      <c r="I16" s="394" t="s">
        <v>47</v>
      </c>
      <c r="J16" s="395"/>
      <c r="K16" s="25" t="s">
        <v>48</v>
      </c>
      <c r="L16" s="396">
        <v>10</v>
      </c>
    </row>
    <row r="17" spans="1:12" ht="35.25" customHeight="1" x14ac:dyDescent="0.25">
      <c r="A17" s="399" t="str">
        <f>+E11</f>
        <v>Proc. Dir. CPS: No. Procesos de Contratación Directa Prestación de servicios personas naturales con tiempos de gestión menores o iguales a 20 días hábiles
SECOP II</v>
      </c>
      <c r="B17" s="400"/>
      <c r="C17" s="401"/>
      <c r="D17" s="402"/>
      <c r="E17" s="401"/>
      <c r="F17" s="402"/>
      <c r="G17" s="401"/>
      <c r="H17" s="402"/>
      <c r="I17" s="401"/>
      <c r="J17" s="402"/>
      <c r="K17" s="403"/>
      <c r="L17" s="397"/>
    </row>
    <row r="18" spans="1:12" ht="24.75" customHeight="1" x14ac:dyDescent="0.25">
      <c r="A18" s="399" t="str">
        <f>+F11</f>
        <v>Proc. Dir. Otros: No. Procesos de Contratación Directa diferentes a prestación de servicios personas naturales con tiempos de gestión menores o iguales a 30 días hábiles.
SECOP II</v>
      </c>
      <c r="B18" s="400"/>
      <c r="C18" s="401"/>
      <c r="D18" s="402"/>
      <c r="E18" s="401"/>
      <c r="F18" s="402"/>
      <c r="G18" s="401"/>
      <c r="H18" s="402"/>
      <c r="I18" s="401"/>
      <c r="J18" s="402"/>
      <c r="K18" s="404"/>
      <c r="L18" s="397"/>
    </row>
    <row r="19" spans="1:12" ht="21.75" customHeight="1" x14ac:dyDescent="0.25">
      <c r="A19" s="399" t="str">
        <f>+G11</f>
        <v>Proc. LP: No. Procesos de Licitación Pública con tiempos de gestión menores o iguales a 90 días hábiles
SECOP II</v>
      </c>
      <c r="B19" s="400"/>
      <c r="C19" s="401"/>
      <c r="D19" s="402"/>
      <c r="E19" s="401"/>
      <c r="F19" s="402"/>
      <c r="G19" s="401"/>
      <c r="H19" s="402"/>
      <c r="I19" s="401"/>
      <c r="J19" s="402"/>
      <c r="K19" s="404"/>
      <c r="L19" s="397"/>
    </row>
    <row r="20" spans="1:12" ht="21.75" customHeight="1" x14ac:dyDescent="0.25">
      <c r="A20" s="399" t="str">
        <f>+H11</f>
        <v>Proc. CMA: No. Procesos de Concurso de Méritos Abierto con tiempos de gestión menores o iguales a 60 días hábiles
SECOP II</v>
      </c>
      <c r="B20" s="400"/>
      <c r="C20" s="401"/>
      <c r="D20" s="402"/>
      <c r="E20" s="401"/>
      <c r="F20" s="402"/>
      <c r="G20" s="401"/>
      <c r="H20" s="402"/>
      <c r="I20" s="401"/>
      <c r="J20" s="402"/>
      <c r="K20" s="404"/>
      <c r="L20" s="397"/>
    </row>
    <row r="21" spans="1:12" ht="21.75" customHeight="1" x14ac:dyDescent="0.25">
      <c r="A21" s="399" t="str">
        <f>+I11</f>
        <v>Proc. SA: No. Procesos de Selección Abreviada con tiempos de gestión menores o iguales a 70 días hábiles
SECOP II</v>
      </c>
      <c r="B21" s="400"/>
      <c r="C21" s="401"/>
      <c r="D21" s="402"/>
      <c r="E21" s="401"/>
      <c r="F21" s="402"/>
      <c r="G21" s="401"/>
      <c r="H21" s="402"/>
      <c r="I21" s="401"/>
      <c r="J21" s="402"/>
      <c r="K21" s="404"/>
      <c r="L21" s="397"/>
    </row>
    <row r="22" spans="1:12" ht="21.75" customHeight="1" thickBot="1" x14ac:dyDescent="0.3">
      <c r="A22" s="430" t="str">
        <f>+J11</f>
        <v>Proc. MC: No. Procesos de Mínima Cuantía con tiempos de gestión menores o iguales a 45 días hábiles
SECOP II</v>
      </c>
      <c r="B22" s="430"/>
      <c r="C22" s="503"/>
      <c r="D22" s="503"/>
      <c r="E22" s="503"/>
      <c r="F22" s="503"/>
      <c r="G22" s="503"/>
      <c r="H22" s="503"/>
      <c r="I22" s="405"/>
      <c r="J22" s="406"/>
      <c r="K22" s="404"/>
      <c r="L22" s="398"/>
    </row>
    <row r="23" spans="1:12" ht="21.75" customHeight="1" thickBot="1" x14ac:dyDescent="0.3">
      <c r="A23" s="502" t="str">
        <f>+K11</f>
        <v>Proc. Fir: No. Procesos de contratación  firmados en el trimestre</v>
      </c>
      <c r="B23" s="502"/>
      <c r="C23" s="405"/>
      <c r="D23" s="406"/>
      <c r="E23" s="405"/>
      <c r="F23" s="406"/>
      <c r="G23" s="405"/>
      <c r="H23" s="406"/>
      <c r="I23" s="503"/>
      <c r="J23" s="503"/>
      <c r="K23" s="96"/>
      <c r="L23" s="97"/>
    </row>
    <row r="24" spans="1:12" ht="18" customHeight="1" x14ac:dyDescent="0.25">
      <c r="A24" s="431" t="s">
        <v>49</v>
      </c>
      <c r="B24" s="26">
        <v>2021</v>
      </c>
      <c r="C24" s="435" t="s">
        <v>51</v>
      </c>
      <c r="D24" s="435"/>
      <c r="E24" s="413" t="s">
        <v>52</v>
      </c>
      <c r="F24" s="413"/>
      <c r="G24" s="414"/>
      <c r="H24" s="504" t="s">
        <v>53</v>
      </c>
      <c r="I24" s="98"/>
      <c r="J24" s="98"/>
      <c r="K24" s="29"/>
      <c r="L24" s="417">
        <v>11</v>
      </c>
    </row>
    <row r="25" spans="1:12" ht="19.5" customHeight="1" x14ac:dyDescent="0.25">
      <c r="A25" s="432"/>
      <c r="B25" s="30" t="s">
        <v>54</v>
      </c>
      <c r="C25" s="31" t="s">
        <v>55</v>
      </c>
      <c r="D25" s="31" t="s">
        <v>56</v>
      </c>
      <c r="E25" s="32" t="s">
        <v>57</v>
      </c>
      <c r="F25" s="33" t="s">
        <v>58</v>
      </c>
      <c r="G25" s="34" t="s">
        <v>59</v>
      </c>
      <c r="H25" s="505"/>
      <c r="I25" s="35"/>
      <c r="J25" s="36"/>
      <c r="K25" s="37"/>
      <c r="L25" s="418"/>
    </row>
    <row r="26" spans="1:12" ht="20.25" customHeight="1" x14ac:dyDescent="0.25">
      <c r="A26" s="433"/>
      <c r="B26" s="38">
        <v>1</v>
      </c>
      <c r="C26" s="501">
        <v>0.8</v>
      </c>
      <c r="D26" s="99">
        <v>0.8</v>
      </c>
      <c r="E26" s="40">
        <v>60</v>
      </c>
      <c r="F26" s="40">
        <v>80</v>
      </c>
      <c r="G26" s="40">
        <v>90</v>
      </c>
      <c r="H26" s="100" t="e">
        <f>(C17+C18+C19+C20+C21+C22)/C23</f>
        <v>#DIV/0!</v>
      </c>
      <c r="I26" s="35"/>
      <c r="J26" s="41"/>
      <c r="K26" s="37"/>
      <c r="L26" s="418"/>
    </row>
    <row r="27" spans="1:12" ht="15.75" customHeight="1" x14ac:dyDescent="0.25">
      <c r="A27" s="433"/>
      <c r="B27" s="42">
        <v>2</v>
      </c>
      <c r="C27" s="419"/>
      <c r="D27" s="101">
        <v>0.8</v>
      </c>
      <c r="E27" s="40">
        <v>60</v>
      </c>
      <c r="F27" s="40">
        <v>80</v>
      </c>
      <c r="G27" s="40">
        <v>90</v>
      </c>
      <c r="H27" s="100" t="e">
        <f>(E17+E18+E19+E20+E21+E22)/E23</f>
        <v>#DIV/0!</v>
      </c>
      <c r="I27" s="35"/>
      <c r="J27" s="41"/>
      <c r="K27" s="37"/>
      <c r="L27" s="418"/>
    </row>
    <row r="28" spans="1:12" ht="17.25" customHeight="1" x14ac:dyDescent="0.3">
      <c r="A28" s="433"/>
      <c r="B28" s="42">
        <v>3</v>
      </c>
      <c r="C28" s="419"/>
      <c r="D28" s="101">
        <v>0.8</v>
      </c>
      <c r="E28" s="40">
        <v>60</v>
      </c>
      <c r="F28" s="40">
        <v>80</v>
      </c>
      <c r="G28" s="40">
        <v>90</v>
      </c>
      <c r="H28" s="100" t="e">
        <f>(G17+G18+G19+G20+G21+G22)/G23</f>
        <v>#DIV/0!</v>
      </c>
      <c r="I28" s="44"/>
      <c r="J28" s="41"/>
      <c r="K28" s="37"/>
      <c r="L28" s="418"/>
    </row>
    <row r="29" spans="1:12" ht="16.5" customHeight="1" thickBot="1" x14ac:dyDescent="0.3">
      <c r="A29" s="434"/>
      <c r="B29" s="45">
        <v>4</v>
      </c>
      <c r="C29" s="420"/>
      <c r="D29" s="102">
        <v>0.8</v>
      </c>
      <c r="E29" s="47">
        <v>60</v>
      </c>
      <c r="F29" s="47">
        <v>80</v>
      </c>
      <c r="G29" s="47">
        <v>90</v>
      </c>
      <c r="H29" s="103" t="e">
        <f>(I17+I18+I19+I20+I21+I22)/I23</f>
        <v>#DIV/0!</v>
      </c>
      <c r="I29" s="48"/>
      <c r="J29" s="49"/>
      <c r="K29" s="50"/>
      <c r="L29" s="418"/>
    </row>
    <row r="30" spans="1:12" ht="53.25" customHeight="1" x14ac:dyDescent="0.25">
      <c r="A30" s="51" t="s">
        <v>60</v>
      </c>
      <c r="B30" s="456" t="s">
        <v>251</v>
      </c>
      <c r="C30" s="456"/>
      <c r="D30" s="456"/>
      <c r="E30" s="456"/>
      <c r="F30" s="456"/>
      <c r="G30" s="456"/>
      <c r="H30" s="456"/>
      <c r="I30" s="456"/>
      <c r="J30" s="456"/>
      <c r="K30" s="456"/>
      <c r="L30" s="52">
        <v>12</v>
      </c>
    </row>
    <row r="31" spans="1:12" ht="115.5" customHeight="1" thickBot="1" x14ac:dyDescent="0.3">
      <c r="A31" s="6" t="s">
        <v>62</v>
      </c>
      <c r="B31" s="457" t="s">
        <v>252</v>
      </c>
      <c r="C31" s="458"/>
      <c r="D31" s="458"/>
      <c r="E31" s="458"/>
      <c r="F31" s="458"/>
      <c r="G31" s="458"/>
      <c r="H31" s="458"/>
      <c r="I31" s="458"/>
      <c r="J31" s="458"/>
      <c r="K31" s="459"/>
      <c r="L31" s="53">
        <v>13</v>
      </c>
    </row>
    <row r="32" spans="1:12" ht="30.75" customHeight="1" x14ac:dyDescent="0.25">
      <c r="A32" s="425" t="s">
        <v>64</v>
      </c>
      <c r="B32" s="409" t="s">
        <v>65</v>
      </c>
      <c r="C32" s="409"/>
      <c r="D32" s="460" t="s">
        <v>233</v>
      </c>
      <c r="E32" s="460"/>
      <c r="F32" s="460"/>
      <c r="G32" s="460"/>
      <c r="H32" s="54" t="s">
        <v>67</v>
      </c>
      <c r="I32" s="460" t="s">
        <v>234</v>
      </c>
      <c r="J32" s="460"/>
      <c r="K32" s="460"/>
      <c r="L32" s="427">
        <v>14</v>
      </c>
    </row>
    <row r="33" spans="1:12" ht="36" customHeight="1" x14ac:dyDescent="0.25">
      <c r="A33" s="425"/>
      <c r="B33" s="430" t="s">
        <v>16</v>
      </c>
      <c r="C33" s="430"/>
      <c r="D33" s="461" t="s">
        <v>235</v>
      </c>
      <c r="E33" s="462"/>
      <c r="F33" s="462"/>
      <c r="G33" s="463"/>
      <c r="H33" s="54" t="s">
        <v>70</v>
      </c>
      <c r="I33" s="472" t="s">
        <v>236</v>
      </c>
      <c r="J33" s="460"/>
      <c r="K33" s="460"/>
      <c r="L33" s="428"/>
    </row>
    <row r="34" spans="1:12" ht="30.75" customHeight="1" thickBot="1" x14ac:dyDescent="0.3">
      <c r="A34" s="425"/>
      <c r="B34" s="409" t="s">
        <v>72</v>
      </c>
      <c r="C34" s="409"/>
      <c r="D34" s="464">
        <v>1636</v>
      </c>
      <c r="E34" s="465"/>
      <c r="F34" s="465"/>
      <c r="G34" s="465"/>
      <c r="H34" s="465"/>
      <c r="I34" s="465"/>
      <c r="J34" s="465"/>
      <c r="K34" s="466"/>
      <c r="L34" s="429"/>
    </row>
    <row r="35" spans="1:12" ht="30.75" customHeight="1" x14ac:dyDescent="0.25">
      <c r="A35" s="407" t="s">
        <v>73</v>
      </c>
      <c r="B35" s="409" t="s">
        <v>65</v>
      </c>
      <c r="C35" s="409"/>
      <c r="D35" s="410" t="s">
        <v>74</v>
      </c>
      <c r="E35" s="411"/>
      <c r="F35" s="411"/>
      <c r="G35" s="412"/>
      <c r="H35" s="54" t="s">
        <v>67</v>
      </c>
      <c r="I35" s="410" t="s">
        <v>75</v>
      </c>
      <c r="J35" s="411"/>
      <c r="K35" s="412"/>
      <c r="L35" s="427">
        <v>15</v>
      </c>
    </row>
    <row r="36" spans="1:12" ht="30.75" customHeight="1" thickBot="1" x14ac:dyDescent="0.3">
      <c r="A36" s="408"/>
      <c r="B36" s="436" t="s">
        <v>70</v>
      </c>
      <c r="C36" s="436"/>
      <c r="D36" s="437" t="s">
        <v>76</v>
      </c>
      <c r="E36" s="438"/>
      <c r="F36" s="438"/>
      <c r="G36" s="439"/>
      <c r="H36" s="59" t="s">
        <v>72</v>
      </c>
      <c r="I36" s="440" t="s">
        <v>77</v>
      </c>
      <c r="J36" s="438"/>
      <c r="K36" s="439"/>
      <c r="L36" s="429"/>
    </row>
  </sheetData>
  <mergeCells count="88">
    <mergeCell ref="A35:A36"/>
    <mergeCell ref="B35:C35"/>
    <mergeCell ref="D35:G35"/>
    <mergeCell ref="I35:K35"/>
    <mergeCell ref="L35:L36"/>
    <mergeCell ref="B36:C36"/>
    <mergeCell ref="D36:G36"/>
    <mergeCell ref="I36:K36"/>
    <mergeCell ref="L32:L34"/>
    <mergeCell ref="B33:C33"/>
    <mergeCell ref="D33:G33"/>
    <mergeCell ref="I33:K33"/>
    <mergeCell ref="B34:C34"/>
    <mergeCell ref="D34:K34"/>
    <mergeCell ref="B30:K30"/>
    <mergeCell ref="B31:K31"/>
    <mergeCell ref="A32:A34"/>
    <mergeCell ref="B32:C32"/>
    <mergeCell ref="D32:G32"/>
    <mergeCell ref="I32:K32"/>
    <mergeCell ref="A24:A29"/>
    <mergeCell ref="C24:D24"/>
    <mergeCell ref="E24:G24"/>
    <mergeCell ref="H24:H25"/>
    <mergeCell ref="L24:L29"/>
    <mergeCell ref="C26:C29"/>
    <mergeCell ref="A22:B22"/>
    <mergeCell ref="C22:D22"/>
    <mergeCell ref="E22:F22"/>
    <mergeCell ref="G22:H22"/>
    <mergeCell ref="I22:J22"/>
    <mergeCell ref="A23:B23"/>
    <mergeCell ref="C23:D23"/>
    <mergeCell ref="E23:F23"/>
    <mergeCell ref="G23:H23"/>
    <mergeCell ref="I23:J23"/>
    <mergeCell ref="I19:J19"/>
    <mergeCell ref="A21:B21"/>
    <mergeCell ref="C21:D21"/>
    <mergeCell ref="E21:F21"/>
    <mergeCell ref="G21:H21"/>
    <mergeCell ref="I21:J21"/>
    <mergeCell ref="A20:B20"/>
    <mergeCell ref="C20:D20"/>
    <mergeCell ref="E20:F20"/>
    <mergeCell ref="G20:H20"/>
    <mergeCell ref="I20:J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I33" r:id="rId1"/>
    <hyperlink ref="D36" r:id="rId2" display="wcastro@ins.gov.co/svillarreal@ins.gov.co"/>
    <hyperlink ref="A1" location="Índice!A1" display="volver"/>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5"/>
  <sheetViews>
    <sheetView showGridLines="0" showWhiteSpace="0" view="pageBreakPreview" zoomScale="70" zoomScaleNormal="70" zoomScaleSheetLayoutView="70" workbookViewId="0"/>
  </sheetViews>
  <sheetFormatPr baseColWidth="10" defaultRowHeight="15" x14ac:dyDescent="0.25"/>
  <cols>
    <col min="1" max="1" width="23.42578125" customWidth="1"/>
    <col min="2" max="2" width="13.7109375" customWidth="1"/>
    <col min="3" max="5" width="20.85546875" customWidth="1"/>
    <col min="6" max="6" width="23.7109375" customWidth="1"/>
    <col min="7" max="11" width="21.42578125" customWidth="1"/>
    <col min="12" max="12" width="4" customWidth="1"/>
  </cols>
  <sheetData>
    <row r="1" spans="1:12" ht="30.75" customHeight="1" x14ac:dyDescent="0.25">
      <c r="A1" s="63" t="s">
        <v>98</v>
      </c>
      <c r="B1" s="1"/>
      <c r="C1" s="1"/>
      <c r="D1" s="360" t="s">
        <v>0</v>
      </c>
      <c r="E1" s="361"/>
      <c r="F1" s="361" t="s">
        <v>1</v>
      </c>
      <c r="G1" s="361"/>
      <c r="H1" s="361"/>
      <c r="I1" s="361" t="s">
        <v>2</v>
      </c>
      <c r="J1" s="361"/>
      <c r="K1" s="361"/>
    </row>
    <row r="2" spans="1:12" ht="27" customHeight="1" x14ac:dyDescent="0.25">
      <c r="A2" s="1"/>
      <c r="B2" s="1"/>
      <c r="C2" s="1"/>
      <c r="D2" s="361"/>
      <c r="E2" s="361"/>
      <c r="F2" s="361"/>
      <c r="G2" s="361"/>
      <c r="H2" s="361"/>
      <c r="I2" s="361"/>
      <c r="J2" s="361"/>
      <c r="K2" s="361"/>
    </row>
    <row r="3" spans="1:12" ht="17.25" customHeight="1" x14ac:dyDescent="0.25">
      <c r="A3" s="1"/>
      <c r="B3" s="1"/>
      <c r="C3" s="1"/>
      <c r="D3" s="361"/>
      <c r="E3" s="361"/>
      <c r="F3" s="361" t="s">
        <v>3</v>
      </c>
      <c r="G3" s="361"/>
      <c r="H3" s="361"/>
      <c r="I3" s="363">
        <v>44246</v>
      </c>
      <c r="J3" s="363"/>
      <c r="K3" s="363"/>
    </row>
    <row r="4" spans="1:12" ht="17.25" customHeight="1" thickBot="1" x14ac:dyDescent="0.3">
      <c r="A4" s="1"/>
      <c r="B4" s="1"/>
      <c r="C4" s="1"/>
      <c r="D4" s="362"/>
      <c r="E4" s="362"/>
      <c r="F4" s="362"/>
      <c r="G4" s="362"/>
      <c r="H4" s="362"/>
      <c r="I4" s="364"/>
      <c r="J4" s="364"/>
      <c r="K4" s="364"/>
    </row>
    <row r="5" spans="1:12" ht="36.75" customHeight="1" thickBot="1" x14ac:dyDescent="0.3">
      <c r="A5" s="357" t="s">
        <v>4</v>
      </c>
      <c r="B5" s="358"/>
      <c r="C5" s="358"/>
      <c r="D5" s="358"/>
      <c r="E5" s="358"/>
      <c r="F5" s="358"/>
      <c r="G5" s="358"/>
      <c r="H5" s="358"/>
      <c r="I5" s="358"/>
      <c r="J5" s="358"/>
      <c r="K5" s="359"/>
      <c r="L5" s="2"/>
    </row>
    <row r="6" spans="1:12" ht="27" customHeight="1" thickBot="1" x14ac:dyDescent="0.3">
      <c r="A6" s="365" t="s">
        <v>5</v>
      </c>
      <c r="B6" s="366"/>
      <c r="C6" s="366"/>
      <c r="D6" s="366"/>
      <c r="E6" s="366"/>
      <c r="F6" s="366"/>
      <c r="G6" s="366"/>
      <c r="H6" s="366"/>
      <c r="I6" s="366"/>
      <c r="J6" s="366"/>
      <c r="K6" s="367"/>
      <c r="L6" s="2"/>
    </row>
    <row r="7" spans="1:12" ht="54" customHeight="1" thickBot="1" x14ac:dyDescent="0.3">
      <c r="A7" s="3" t="s">
        <v>6</v>
      </c>
      <c r="B7" s="447" t="s">
        <v>265</v>
      </c>
      <c r="C7" s="447"/>
      <c r="D7" s="447"/>
      <c r="E7" s="447"/>
      <c r="F7" s="4" t="s">
        <v>8</v>
      </c>
      <c r="G7" s="369" t="s">
        <v>9</v>
      </c>
      <c r="H7" s="370"/>
      <c r="I7" s="370"/>
      <c r="J7" s="370"/>
      <c r="K7" s="371"/>
      <c r="L7" s="5">
        <v>1</v>
      </c>
    </row>
    <row r="8" spans="1:12" ht="57" customHeight="1" thickBot="1" x14ac:dyDescent="0.3">
      <c r="A8" s="6" t="s">
        <v>10</v>
      </c>
      <c r="B8" s="372" t="s">
        <v>11</v>
      </c>
      <c r="C8" s="373"/>
      <c r="D8" s="373"/>
      <c r="E8" s="374"/>
      <c r="F8" s="372"/>
      <c r="G8" s="373"/>
      <c r="H8" s="374"/>
      <c r="I8" s="372"/>
      <c r="J8" s="373"/>
      <c r="K8" s="375"/>
      <c r="L8" s="5">
        <v>2</v>
      </c>
    </row>
    <row r="9" spans="1:12" ht="57.75" customHeight="1" thickBot="1" x14ac:dyDescent="0.3">
      <c r="A9" s="7" t="s">
        <v>12</v>
      </c>
      <c r="B9" s="506" t="s">
        <v>266</v>
      </c>
      <c r="C9" s="507"/>
      <c r="D9" s="507"/>
      <c r="E9" s="507"/>
      <c r="F9" s="507"/>
      <c r="G9" s="507"/>
      <c r="H9" s="507"/>
      <c r="I9" s="507"/>
      <c r="J9" s="507"/>
      <c r="K9" s="508"/>
      <c r="L9" s="5">
        <v>3</v>
      </c>
    </row>
    <row r="10" spans="1:12" ht="30" customHeight="1" thickBot="1" x14ac:dyDescent="0.3">
      <c r="A10" s="7" t="s">
        <v>14</v>
      </c>
      <c r="B10" s="379" t="s">
        <v>267</v>
      </c>
      <c r="C10" s="380"/>
      <c r="D10" s="380"/>
      <c r="E10" s="380"/>
      <c r="F10" s="6" t="s">
        <v>16</v>
      </c>
      <c r="G10" s="381" t="s">
        <v>17</v>
      </c>
      <c r="H10" s="382"/>
      <c r="I10" s="382"/>
      <c r="J10" s="382"/>
      <c r="K10" s="383"/>
      <c r="L10" s="5">
        <v>4</v>
      </c>
    </row>
    <row r="11" spans="1:12" ht="67.5" customHeight="1" thickBot="1" x14ac:dyDescent="0.3">
      <c r="A11" s="6" t="s">
        <v>18</v>
      </c>
      <c r="B11" s="372" t="s">
        <v>19</v>
      </c>
      <c r="C11" s="374"/>
      <c r="D11" s="6" t="s">
        <v>20</v>
      </c>
      <c r="E11" s="64" t="s">
        <v>268</v>
      </c>
      <c r="F11" s="64" t="s">
        <v>269</v>
      </c>
      <c r="G11" s="64" t="s">
        <v>183</v>
      </c>
      <c r="H11" s="64" t="s">
        <v>105</v>
      </c>
      <c r="I11" s="64" t="s">
        <v>106</v>
      </c>
      <c r="J11" s="64" t="s">
        <v>107</v>
      </c>
      <c r="K11" s="64"/>
      <c r="L11" s="5">
        <v>5</v>
      </c>
    </row>
    <row r="12" spans="1:12" ht="117" customHeight="1" thickBot="1" x14ac:dyDescent="0.3">
      <c r="A12" s="6" t="s">
        <v>24</v>
      </c>
      <c r="B12" s="452" t="s">
        <v>270</v>
      </c>
      <c r="C12" s="453"/>
      <c r="D12" s="453"/>
      <c r="E12" s="453"/>
      <c r="F12" s="453"/>
      <c r="G12" s="6" t="s">
        <v>26</v>
      </c>
      <c r="H12" s="452" t="s">
        <v>271</v>
      </c>
      <c r="I12" s="453"/>
      <c r="J12" s="453"/>
      <c r="K12" s="454"/>
      <c r="L12" s="5">
        <v>6</v>
      </c>
    </row>
    <row r="13" spans="1:12" ht="60" customHeight="1" thickBot="1" x14ac:dyDescent="0.3">
      <c r="A13" s="6" t="s">
        <v>28</v>
      </c>
      <c r="B13" s="452" t="s">
        <v>272</v>
      </c>
      <c r="C13" s="453"/>
      <c r="D13" s="453"/>
      <c r="E13" s="453"/>
      <c r="F13" s="453"/>
      <c r="G13" s="453"/>
      <c r="H13" s="453"/>
      <c r="I13" s="454"/>
      <c r="J13" s="6" t="s">
        <v>30</v>
      </c>
      <c r="K13" s="11" t="s">
        <v>273</v>
      </c>
      <c r="L13" s="12">
        <v>7</v>
      </c>
    </row>
    <row r="14" spans="1:12" ht="51.75" customHeight="1" thickBot="1" x14ac:dyDescent="0.3">
      <c r="A14" s="6" t="s">
        <v>32</v>
      </c>
      <c r="B14" s="390" t="s">
        <v>111</v>
      </c>
      <c r="C14" s="391"/>
      <c r="D14" s="6" t="s">
        <v>34</v>
      </c>
      <c r="E14" s="13" t="s">
        <v>274</v>
      </c>
      <c r="F14" s="6" t="s">
        <v>36</v>
      </c>
      <c r="G14" s="14">
        <v>15</v>
      </c>
      <c r="H14" s="6" t="s">
        <v>37</v>
      </c>
      <c r="I14" s="93">
        <v>37</v>
      </c>
      <c r="J14" s="6" t="s">
        <v>38</v>
      </c>
      <c r="K14" s="113">
        <v>2020</v>
      </c>
      <c r="L14" s="12">
        <v>8</v>
      </c>
    </row>
    <row r="15" spans="1:12" ht="45" customHeight="1" thickBot="1" x14ac:dyDescent="0.3">
      <c r="A15" s="17" t="s">
        <v>40</v>
      </c>
      <c r="B15" s="18" t="s">
        <v>41</v>
      </c>
      <c r="C15" s="68">
        <v>44197</v>
      </c>
      <c r="D15" s="21"/>
      <c r="E15" s="21"/>
      <c r="F15" s="22" t="s">
        <v>42</v>
      </c>
      <c r="G15" s="69">
        <v>44561</v>
      </c>
      <c r="H15" s="21"/>
      <c r="I15" s="21"/>
      <c r="J15" s="21"/>
      <c r="K15" s="24"/>
      <c r="L15" s="12">
        <v>9</v>
      </c>
    </row>
    <row r="16" spans="1:12" ht="18.75" customHeight="1" x14ac:dyDescent="0.25">
      <c r="A16" s="392" t="s">
        <v>43</v>
      </c>
      <c r="B16" s="393"/>
      <c r="C16" s="394" t="s">
        <v>44</v>
      </c>
      <c r="D16" s="395"/>
      <c r="E16" s="394" t="s">
        <v>45</v>
      </c>
      <c r="F16" s="395"/>
      <c r="G16" s="394" t="s">
        <v>46</v>
      </c>
      <c r="H16" s="395"/>
      <c r="I16" s="394" t="s">
        <v>47</v>
      </c>
      <c r="J16" s="395"/>
      <c r="K16" s="25" t="s">
        <v>48</v>
      </c>
      <c r="L16" s="396">
        <v>10</v>
      </c>
    </row>
    <row r="17" spans="1:12" ht="35.25" customHeight="1" x14ac:dyDescent="0.25">
      <c r="A17" s="399" t="str">
        <f>+E11</f>
        <v>Reuniones virtuales realizadas</v>
      </c>
      <c r="B17" s="400"/>
      <c r="C17" s="401"/>
      <c r="D17" s="402"/>
      <c r="E17" s="401"/>
      <c r="F17" s="402"/>
      <c r="G17" s="401"/>
      <c r="H17" s="402"/>
      <c r="I17" s="401"/>
      <c r="J17" s="402"/>
      <c r="K17" s="403"/>
      <c r="L17" s="397"/>
    </row>
    <row r="18" spans="1:12" ht="21.75" customHeight="1" x14ac:dyDescent="0.25">
      <c r="A18" s="399" t="str">
        <f>+F11</f>
        <v>Variable 2</v>
      </c>
      <c r="B18" s="400"/>
      <c r="C18" s="401"/>
      <c r="D18" s="402"/>
      <c r="E18" s="401"/>
      <c r="F18" s="402"/>
      <c r="G18" s="401"/>
      <c r="H18" s="402"/>
      <c r="I18" s="401"/>
      <c r="J18" s="402"/>
      <c r="K18" s="404"/>
      <c r="L18" s="397"/>
    </row>
    <row r="19" spans="1:12" ht="21.75" customHeight="1" x14ac:dyDescent="0.25">
      <c r="A19" s="399" t="str">
        <f>+G11</f>
        <v>Variable 3</v>
      </c>
      <c r="B19" s="400"/>
      <c r="C19" s="401"/>
      <c r="D19" s="402"/>
      <c r="E19" s="401"/>
      <c r="F19" s="402"/>
      <c r="G19" s="401"/>
      <c r="H19" s="402"/>
      <c r="I19" s="401"/>
      <c r="J19" s="402"/>
      <c r="K19" s="404"/>
      <c r="L19" s="397"/>
    </row>
    <row r="20" spans="1:12" ht="21.75" customHeight="1" x14ac:dyDescent="0.25">
      <c r="A20" s="399" t="str">
        <f>+H11</f>
        <v>Variable 4</v>
      </c>
      <c r="B20" s="400"/>
      <c r="C20" s="401"/>
      <c r="D20" s="402"/>
      <c r="E20" s="401"/>
      <c r="F20" s="402"/>
      <c r="G20" s="401"/>
      <c r="H20" s="402"/>
      <c r="I20" s="401"/>
      <c r="J20" s="402"/>
      <c r="K20" s="404"/>
      <c r="L20" s="397"/>
    </row>
    <row r="21" spans="1:12" ht="21.75" customHeight="1" x14ac:dyDescent="0.25">
      <c r="A21" s="399" t="str">
        <f>+I11</f>
        <v>Variable 5</v>
      </c>
      <c r="B21" s="400"/>
      <c r="C21" s="401"/>
      <c r="D21" s="402"/>
      <c r="E21" s="401"/>
      <c r="F21" s="402"/>
      <c r="G21" s="401"/>
      <c r="H21" s="402"/>
      <c r="I21" s="401"/>
      <c r="J21" s="402"/>
      <c r="K21" s="404"/>
      <c r="L21" s="397"/>
    </row>
    <row r="22" spans="1:12" ht="21.75" customHeight="1" thickBot="1" x14ac:dyDescent="0.3">
      <c r="A22" s="399" t="str">
        <f>+J11</f>
        <v>Variable 6</v>
      </c>
      <c r="B22" s="400"/>
      <c r="C22" s="405"/>
      <c r="D22" s="406"/>
      <c r="E22" s="405"/>
      <c r="F22" s="406"/>
      <c r="G22" s="405"/>
      <c r="H22" s="406"/>
      <c r="I22" s="405"/>
      <c r="J22" s="406"/>
      <c r="K22" s="404"/>
      <c r="L22" s="398"/>
    </row>
    <row r="23" spans="1:12" ht="18" customHeight="1" x14ac:dyDescent="0.25">
      <c r="A23" s="431" t="s">
        <v>49</v>
      </c>
      <c r="B23" s="26" t="s">
        <v>50</v>
      </c>
      <c r="C23" s="435" t="s">
        <v>51</v>
      </c>
      <c r="D23" s="435"/>
      <c r="E23" s="413" t="s">
        <v>52</v>
      </c>
      <c r="F23" s="413"/>
      <c r="G23" s="414"/>
      <c r="H23" s="415" t="s">
        <v>53</v>
      </c>
      <c r="I23" s="28"/>
      <c r="J23" s="28"/>
      <c r="K23" s="29"/>
      <c r="L23" s="417">
        <v>11</v>
      </c>
    </row>
    <row r="24" spans="1:12" ht="19.5" customHeight="1" x14ac:dyDescent="0.25">
      <c r="A24" s="432"/>
      <c r="B24" s="30" t="s">
        <v>54</v>
      </c>
      <c r="C24" s="31" t="s">
        <v>55</v>
      </c>
      <c r="D24" s="31" t="s">
        <v>56</v>
      </c>
      <c r="E24" s="32" t="s">
        <v>57</v>
      </c>
      <c r="F24" s="33" t="s">
        <v>58</v>
      </c>
      <c r="G24" s="34" t="s">
        <v>59</v>
      </c>
      <c r="H24" s="416"/>
      <c r="I24" s="35"/>
      <c r="J24" s="36"/>
      <c r="K24" s="37"/>
      <c r="L24" s="418"/>
    </row>
    <row r="25" spans="1:12" ht="20.25" customHeight="1" x14ac:dyDescent="0.25">
      <c r="A25" s="433"/>
      <c r="B25" s="38">
        <v>1</v>
      </c>
      <c r="C25" s="499">
        <v>7</v>
      </c>
      <c r="D25" s="114"/>
      <c r="E25" s="40"/>
      <c r="F25" s="40"/>
      <c r="G25" s="40"/>
      <c r="H25" s="40"/>
      <c r="I25" s="35"/>
      <c r="J25" s="41"/>
      <c r="K25" s="37"/>
      <c r="L25" s="418"/>
    </row>
    <row r="26" spans="1:12" ht="15.75" customHeight="1" x14ac:dyDescent="0.25">
      <c r="A26" s="433"/>
      <c r="B26" s="115">
        <v>2</v>
      </c>
      <c r="C26" s="499"/>
      <c r="D26" s="116">
        <v>4</v>
      </c>
      <c r="E26" s="40">
        <v>2</v>
      </c>
      <c r="F26" s="40">
        <v>4</v>
      </c>
      <c r="G26" s="40">
        <v>5</v>
      </c>
      <c r="H26" s="40">
        <f>C17</f>
        <v>0</v>
      </c>
      <c r="I26" s="35"/>
      <c r="J26" s="41"/>
      <c r="K26" s="37"/>
      <c r="L26" s="418"/>
    </row>
    <row r="27" spans="1:12" ht="17.25" customHeight="1" x14ac:dyDescent="0.3">
      <c r="A27" s="433"/>
      <c r="B27" s="42">
        <v>3</v>
      </c>
      <c r="C27" s="499"/>
      <c r="D27" s="116"/>
      <c r="E27" s="40"/>
      <c r="F27" s="40"/>
      <c r="G27" s="40"/>
      <c r="H27" s="40"/>
      <c r="I27" s="44"/>
      <c r="J27" s="41"/>
      <c r="K27" s="37"/>
      <c r="L27" s="418"/>
    </row>
    <row r="28" spans="1:12" ht="16.5" customHeight="1" thickBot="1" x14ac:dyDescent="0.3">
      <c r="A28" s="434"/>
      <c r="B28" s="117">
        <v>4</v>
      </c>
      <c r="C28" s="500"/>
      <c r="D28" s="118">
        <v>3</v>
      </c>
      <c r="E28" s="47">
        <v>1</v>
      </c>
      <c r="F28" s="47">
        <v>3</v>
      </c>
      <c r="G28" s="47">
        <v>4</v>
      </c>
      <c r="H28" s="40">
        <f>I17</f>
        <v>0</v>
      </c>
      <c r="I28" s="48"/>
      <c r="J28" s="49"/>
      <c r="K28" s="50"/>
      <c r="L28" s="418"/>
    </row>
    <row r="29" spans="1:12" ht="53.25" customHeight="1" x14ac:dyDescent="0.25">
      <c r="A29" s="51" t="s">
        <v>60</v>
      </c>
      <c r="B29" s="456" t="s">
        <v>275</v>
      </c>
      <c r="C29" s="456"/>
      <c r="D29" s="456"/>
      <c r="E29" s="456"/>
      <c r="F29" s="456"/>
      <c r="G29" s="456"/>
      <c r="H29" s="456"/>
      <c r="I29" s="456"/>
      <c r="J29" s="456"/>
      <c r="K29" s="456"/>
      <c r="L29" s="52">
        <v>12</v>
      </c>
    </row>
    <row r="30" spans="1:12" ht="115.5" customHeight="1" thickBot="1" x14ac:dyDescent="0.3">
      <c r="A30" s="6" t="s">
        <v>62</v>
      </c>
      <c r="B30" s="457"/>
      <c r="C30" s="458"/>
      <c r="D30" s="458"/>
      <c r="E30" s="458"/>
      <c r="F30" s="458"/>
      <c r="G30" s="458"/>
      <c r="H30" s="458"/>
      <c r="I30" s="458"/>
      <c r="J30" s="458"/>
      <c r="K30" s="459"/>
      <c r="L30" s="53">
        <v>13</v>
      </c>
    </row>
    <row r="31" spans="1:12" ht="30.75" customHeight="1" x14ac:dyDescent="0.25">
      <c r="A31" s="425" t="s">
        <v>64</v>
      </c>
      <c r="B31" s="409" t="s">
        <v>65</v>
      </c>
      <c r="C31" s="409"/>
      <c r="D31" s="460" t="s">
        <v>276</v>
      </c>
      <c r="E31" s="460"/>
      <c r="F31" s="460"/>
      <c r="G31" s="460"/>
      <c r="H31" s="54" t="s">
        <v>67</v>
      </c>
      <c r="I31" s="460" t="s">
        <v>277</v>
      </c>
      <c r="J31" s="460"/>
      <c r="K31" s="460"/>
      <c r="L31" s="427">
        <v>14</v>
      </c>
    </row>
    <row r="32" spans="1:12" ht="36" customHeight="1" x14ac:dyDescent="0.25">
      <c r="A32" s="425"/>
      <c r="B32" s="430" t="s">
        <v>16</v>
      </c>
      <c r="C32" s="430"/>
      <c r="D32" s="461" t="s">
        <v>278</v>
      </c>
      <c r="E32" s="462"/>
      <c r="F32" s="462"/>
      <c r="G32" s="463"/>
      <c r="H32" s="54" t="s">
        <v>70</v>
      </c>
      <c r="I32" s="472" t="s">
        <v>279</v>
      </c>
      <c r="J32" s="460"/>
      <c r="K32" s="460"/>
      <c r="L32" s="428"/>
    </row>
    <row r="33" spans="1:12" ht="30.75" customHeight="1" thickBot="1" x14ac:dyDescent="0.3">
      <c r="A33" s="425"/>
      <c r="B33" s="409" t="s">
        <v>72</v>
      </c>
      <c r="C33" s="409"/>
      <c r="D33" s="464"/>
      <c r="E33" s="465"/>
      <c r="F33" s="465"/>
      <c r="G33" s="465"/>
      <c r="H33" s="465"/>
      <c r="I33" s="465"/>
      <c r="J33" s="465"/>
      <c r="K33" s="466"/>
      <c r="L33" s="429"/>
    </row>
    <row r="34" spans="1:12" ht="30.75" customHeight="1" x14ac:dyDescent="0.25">
      <c r="A34" s="407" t="s">
        <v>73</v>
      </c>
      <c r="B34" s="409" t="s">
        <v>65</v>
      </c>
      <c r="C34" s="409"/>
      <c r="D34" s="410"/>
      <c r="E34" s="411"/>
      <c r="F34" s="411"/>
      <c r="G34" s="412"/>
      <c r="H34" s="54" t="s">
        <v>67</v>
      </c>
      <c r="I34" s="410"/>
      <c r="J34" s="411"/>
      <c r="K34" s="412"/>
      <c r="L34" s="427">
        <v>15</v>
      </c>
    </row>
    <row r="35" spans="1:12" ht="30.75" customHeight="1" thickBot="1" x14ac:dyDescent="0.3">
      <c r="A35" s="408"/>
      <c r="B35" s="436" t="s">
        <v>70</v>
      </c>
      <c r="C35" s="436"/>
      <c r="D35" s="440"/>
      <c r="E35" s="438"/>
      <c r="F35" s="438"/>
      <c r="G35" s="439"/>
      <c r="H35" s="59" t="s">
        <v>72</v>
      </c>
      <c r="I35" s="440"/>
      <c r="J35" s="438"/>
      <c r="K35" s="439"/>
      <c r="L35" s="429"/>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I32" r:id="rId1"/>
    <hyperlink ref="A1" location="Índice!A1" display="volver"/>
  </hyperlinks>
  <printOptions horizontalCentered="1" verticalCentered="1"/>
  <pageMargins left="0" right="0" top="0" bottom="0" header="0" footer="0"/>
  <pageSetup scale="44" orientation="portrait" r:id="rId2"/>
  <headerFooter>
    <oddFooter>&amp;C&amp;P  de  &amp;N&amp;R&amp;A</oddFooter>
  </headerFooter>
  <drawing r:id="rId3"/>
  <legacyDrawing r:id="rId4"/>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5"/>
  <sheetViews>
    <sheetView showGridLines="0" showWhiteSpace="0" view="pageBreakPreview" zoomScale="75" zoomScaleNormal="70" zoomScaleSheetLayoutView="75" workbookViewId="0">
      <selection sqref="A1:XFD3"/>
    </sheetView>
  </sheetViews>
  <sheetFormatPr baseColWidth="10" defaultRowHeight="15" x14ac:dyDescent="0.25"/>
  <cols>
    <col min="1" max="1" width="23.42578125" customWidth="1"/>
    <col min="2" max="2" width="13.7109375" customWidth="1"/>
    <col min="3" max="4" width="20.85546875" customWidth="1"/>
    <col min="5" max="5" width="21.140625" customWidth="1"/>
    <col min="6" max="6" width="32" customWidth="1"/>
    <col min="7" max="11" width="21.42578125" customWidth="1"/>
    <col min="12" max="12" width="4" customWidth="1"/>
  </cols>
  <sheetData>
    <row r="1" spans="1:12" ht="30.75" customHeight="1" x14ac:dyDescent="0.25">
      <c r="A1" s="63" t="s">
        <v>98</v>
      </c>
      <c r="B1" s="1"/>
      <c r="C1" s="1"/>
      <c r="D1" s="360" t="s">
        <v>0</v>
      </c>
      <c r="E1" s="361"/>
      <c r="F1" s="361" t="s">
        <v>1</v>
      </c>
      <c r="G1" s="361"/>
      <c r="H1" s="361"/>
      <c r="I1" s="361" t="s">
        <v>2</v>
      </c>
      <c r="J1" s="361"/>
      <c r="K1" s="361"/>
    </row>
    <row r="2" spans="1:12" ht="27" customHeight="1" x14ac:dyDescent="0.25">
      <c r="A2" s="1"/>
      <c r="B2" s="1"/>
      <c r="C2" s="1"/>
      <c r="D2" s="361"/>
      <c r="E2" s="361"/>
      <c r="F2" s="361"/>
      <c r="G2" s="361"/>
      <c r="H2" s="361"/>
      <c r="I2" s="361"/>
      <c r="J2" s="361"/>
      <c r="K2" s="361"/>
    </row>
    <row r="3" spans="1:12" ht="17.25" customHeight="1" x14ac:dyDescent="0.25">
      <c r="A3" s="1"/>
      <c r="B3" s="1"/>
      <c r="C3" s="1"/>
      <c r="D3" s="361"/>
      <c r="E3" s="361"/>
      <c r="F3" s="361" t="s">
        <v>3</v>
      </c>
      <c r="G3" s="361"/>
      <c r="H3" s="361"/>
      <c r="I3" s="363">
        <v>44246</v>
      </c>
      <c r="J3" s="363"/>
      <c r="K3" s="363"/>
    </row>
    <row r="4" spans="1:12" ht="17.25" customHeight="1" thickBot="1" x14ac:dyDescent="0.3">
      <c r="A4" s="1"/>
      <c r="B4" s="1"/>
      <c r="C4" s="1"/>
      <c r="D4" s="362"/>
      <c r="E4" s="362"/>
      <c r="F4" s="362"/>
      <c r="G4" s="362"/>
      <c r="H4" s="362"/>
      <c r="I4" s="364"/>
      <c r="J4" s="364"/>
      <c r="K4" s="364"/>
    </row>
    <row r="5" spans="1:12" ht="36.75" customHeight="1" thickBot="1" x14ac:dyDescent="0.3">
      <c r="A5" s="357" t="s">
        <v>4</v>
      </c>
      <c r="B5" s="358"/>
      <c r="C5" s="358"/>
      <c r="D5" s="358"/>
      <c r="E5" s="358"/>
      <c r="F5" s="358"/>
      <c r="G5" s="358"/>
      <c r="H5" s="358"/>
      <c r="I5" s="358"/>
      <c r="J5" s="358"/>
      <c r="K5" s="359"/>
      <c r="L5" s="2"/>
    </row>
    <row r="6" spans="1:12" ht="27" customHeight="1" thickBot="1" x14ac:dyDescent="0.3">
      <c r="A6" s="365" t="s">
        <v>5</v>
      </c>
      <c r="B6" s="366"/>
      <c r="C6" s="366"/>
      <c r="D6" s="366"/>
      <c r="E6" s="366"/>
      <c r="F6" s="366"/>
      <c r="G6" s="366"/>
      <c r="H6" s="366"/>
      <c r="I6" s="366"/>
      <c r="J6" s="366"/>
      <c r="K6" s="367"/>
      <c r="L6" s="2"/>
    </row>
    <row r="7" spans="1:12" ht="54" customHeight="1" thickBot="1" x14ac:dyDescent="0.3">
      <c r="A7" s="3" t="s">
        <v>6</v>
      </c>
      <c r="B7" s="447" t="s">
        <v>281</v>
      </c>
      <c r="C7" s="447"/>
      <c r="D7" s="447"/>
      <c r="E7" s="447"/>
      <c r="F7" s="4" t="s">
        <v>8</v>
      </c>
      <c r="G7" s="369" t="s">
        <v>9</v>
      </c>
      <c r="H7" s="370"/>
      <c r="I7" s="370"/>
      <c r="J7" s="370"/>
      <c r="K7" s="371"/>
      <c r="L7" s="5">
        <v>1</v>
      </c>
    </row>
    <row r="8" spans="1:12" ht="57" customHeight="1" thickBot="1" x14ac:dyDescent="0.3">
      <c r="A8" s="6" t="s">
        <v>10</v>
      </c>
      <c r="B8" s="372" t="s">
        <v>11</v>
      </c>
      <c r="C8" s="373"/>
      <c r="D8" s="373"/>
      <c r="E8" s="374"/>
      <c r="F8" s="372"/>
      <c r="G8" s="373"/>
      <c r="H8" s="374"/>
      <c r="I8" s="372"/>
      <c r="J8" s="373"/>
      <c r="K8" s="375"/>
      <c r="L8" s="5">
        <v>2</v>
      </c>
    </row>
    <row r="9" spans="1:12" ht="67.5" customHeight="1" thickBot="1" x14ac:dyDescent="0.3">
      <c r="A9" s="7" t="s">
        <v>12</v>
      </c>
      <c r="B9" s="467" t="s">
        <v>282</v>
      </c>
      <c r="C9" s="468"/>
      <c r="D9" s="468"/>
      <c r="E9" s="468"/>
      <c r="F9" s="468"/>
      <c r="G9" s="468"/>
      <c r="H9" s="468"/>
      <c r="I9" s="468"/>
      <c r="J9" s="468"/>
      <c r="K9" s="469"/>
      <c r="L9" s="5">
        <v>3</v>
      </c>
    </row>
    <row r="10" spans="1:12" ht="30" customHeight="1" thickBot="1" x14ac:dyDescent="0.3">
      <c r="A10" s="7" t="s">
        <v>14</v>
      </c>
      <c r="B10" s="379" t="s">
        <v>283</v>
      </c>
      <c r="C10" s="380"/>
      <c r="D10" s="380"/>
      <c r="E10" s="380"/>
      <c r="F10" s="6" t="s">
        <v>16</v>
      </c>
      <c r="G10" s="381" t="s">
        <v>17</v>
      </c>
      <c r="H10" s="382"/>
      <c r="I10" s="382"/>
      <c r="J10" s="382"/>
      <c r="K10" s="383"/>
      <c r="L10" s="5">
        <v>4</v>
      </c>
    </row>
    <row r="11" spans="1:12" ht="98.25" customHeight="1" thickBot="1" x14ac:dyDescent="0.3">
      <c r="A11" s="6" t="s">
        <v>18</v>
      </c>
      <c r="B11" s="372" t="s">
        <v>19</v>
      </c>
      <c r="C11" s="374"/>
      <c r="D11" s="6" t="s">
        <v>20</v>
      </c>
      <c r="E11" s="64" t="s">
        <v>284</v>
      </c>
      <c r="F11" s="64" t="s">
        <v>285</v>
      </c>
      <c r="G11" s="64" t="s">
        <v>183</v>
      </c>
      <c r="H11" s="64" t="s">
        <v>105</v>
      </c>
      <c r="I11" s="64" t="s">
        <v>106</v>
      </c>
      <c r="J11" s="64" t="s">
        <v>107</v>
      </c>
      <c r="K11" s="64"/>
      <c r="L11" s="5">
        <v>5</v>
      </c>
    </row>
    <row r="12" spans="1:12" ht="151.5" customHeight="1" thickBot="1" x14ac:dyDescent="0.3">
      <c r="A12" s="6" t="s">
        <v>24</v>
      </c>
      <c r="B12" s="452" t="s">
        <v>286</v>
      </c>
      <c r="C12" s="453"/>
      <c r="D12" s="453"/>
      <c r="E12" s="453"/>
      <c r="F12" s="453"/>
      <c r="G12" s="6" t="s">
        <v>26</v>
      </c>
      <c r="H12" s="452" t="s">
        <v>287</v>
      </c>
      <c r="I12" s="453"/>
      <c r="J12" s="453"/>
      <c r="K12" s="454"/>
      <c r="L12" s="5">
        <v>6</v>
      </c>
    </row>
    <row r="13" spans="1:12" ht="60" customHeight="1" thickBot="1" x14ac:dyDescent="0.3">
      <c r="A13" s="6" t="s">
        <v>28</v>
      </c>
      <c r="B13" s="452" t="s">
        <v>288</v>
      </c>
      <c r="C13" s="453"/>
      <c r="D13" s="453"/>
      <c r="E13" s="453"/>
      <c r="F13" s="453"/>
      <c r="G13" s="453"/>
      <c r="H13" s="453"/>
      <c r="I13" s="454"/>
      <c r="J13" s="6" t="s">
        <v>30</v>
      </c>
      <c r="K13" s="119" t="s">
        <v>289</v>
      </c>
      <c r="L13" s="12">
        <v>7</v>
      </c>
    </row>
    <row r="14" spans="1:12" ht="51.75" customHeight="1" thickBot="1" x14ac:dyDescent="0.3">
      <c r="A14" s="6" t="s">
        <v>32</v>
      </c>
      <c r="B14" s="390" t="s">
        <v>33</v>
      </c>
      <c r="C14" s="391"/>
      <c r="D14" s="6" t="s">
        <v>34</v>
      </c>
      <c r="E14" s="13" t="s">
        <v>249</v>
      </c>
      <c r="F14" s="6" t="s">
        <v>36</v>
      </c>
      <c r="G14" s="14">
        <v>5</v>
      </c>
      <c r="H14" s="6" t="s">
        <v>37</v>
      </c>
      <c r="I14" s="93">
        <v>90</v>
      </c>
      <c r="J14" s="6" t="s">
        <v>38</v>
      </c>
      <c r="K14" s="90" t="s">
        <v>290</v>
      </c>
      <c r="L14" s="12">
        <v>8</v>
      </c>
    </row>
    <row r="15" spans="1:12" ht="45" customHeight="1" thickBot="1" x14ac:dyDescent="0.3">
      <c r="A15" s="17" t="s">
        <v>40</v>
      </c>
      <c r="B15" s="18" t="s">
        <v>41</v>
      </c>
      <c r="C15" s="73">
        <v>2019</v>
      </c>
      <c r="D15" s="21"/>
      <c r="E15" s="21"/>
      <c r="F15" s="22" t="s">
        <v>42</v>
      </c>
      <c r="G15" s="74">
        <v>2020</v>
      </c>
      <c r="H15" s="21"/>
      <c r="I15" s="21"/>
      <c r="J15" s="21"/>
      <c r="K15" s="24"/>
      <c r="L15" s="12">
        <v>9</v>
      </c>
    </row>
    <row r="16" spans="1:12" ht="18.75" customHeight="1" x14ac:dyDescent="0.25">
      <c r="A16" s="392" t="s">
        <v>43</v>
      </c>
      <c r="B16" s="393"/>
      <c r="C16" s="394" t="s">
        <v>44</v>
      </c>
      <c r="D16" s="395"/>
      <c r="E16" s="394" t="s">
        <v>45</v>
      </c>
      <c r="F16" s="395"/>
      <c r="G16" s="394" t="s">
        <v>46</v>
      </c>
      <c r="H16" s="395"/>
      <c r="I16" s="394" t="s">
        <v>47</v>
      </c>
      <c r="J16" s="395"/>
      <c r="K16" s="25" t="s">
        <v>48</v>
      </c>
      <c r="L16" s="396">
        <v>10</v>
      </c>
    </row>
    <row r="17" spans="1:12" ht="54" customHeight="1" x14ac:dyDescent="0.25">
      <c r="A17" s="399" t="str">
        <f>+E11</f>
        <v xml:space="preserve">Número de requerimeintos de mantenimiento en las sedes de la entidad solucionados en el período trimestral </v>
      </c>
      <c r="B17" s="400"/>
      <c r="C17" s="401"/>
      <c r="D17" s="402"/>
      <c r="E17" s="401"/>
      <c r="F17" s="402"/>
      <c r="G17" s="401"/>
      <c r="H17" s="402"/>
      <c r="I17" s="401"/>
      <c r="J17" s="402"/>
      <c r="K17" s="403"/>
      <c r="L17" s="397"/>
    </row>
    <row r="18" spans="1:12" ht="57.75" customHeight="1" x14ac:dyDescent="0.25">
      <c r="A18" s="399" t="str">
        <f>+F11</f>
        <v>Número total requerimientos de mantenimiento en las sedes de la entidad registrados en el aplicativo intranet en el periodo trimestral</v>
      </c>
      <c r="B18" s="400"/>
      <c r="C18" s="401"/>
      <c r="D18" s="402"/>
      <c r="E18" s="401"/>
      <c r="F18" s="402"/>
      <c r="G18" s="401"/>
      <c r="H18" s="402"/>
      <c r="I18" s="401"/>
      <c r="J18" s="402"/>
      <c r="K18" s="404"/>
      <c r="L18" s="397"/>
    </row>
    <row r="19" spans="1:12" ht="21.75" customHeight="1" x14ac:dyDescent="0.25">
      <c r="A19" s="399" t="str">
        <f>+G11</f>
        <v>Variable 3</v>
      </c>
      <c r="B19" s="400"/>
      <c r="C19" s="401"/>
      <c r="D19" s="402"/>
      <c r="E19" s="401"/>
      <c r="F19" s="402"/>
      <c r="G19" s="401"/>
      <c r="H19" s="402"/>
      <c r="I19" s="401"/>
      <c r="J19" s="402"/>
      <c r="K19" s="404"/>
      <c r="L19" s="397"/>
    </row>
    <row r="20" spans="1:12" ht="21.75" customHeight="1" x14ac:dyDescent="0.25">
      <c r="A20" s="399" t="str">
        <f>+H11</f>
        <v>Variable 4</v>
      </c>
      <c r="B20" s="400"/>
      <c r="C20" s="401"/>
      <c r="D20" s="402"/>
      <c r="E20" s="401"/>
      <c r="F20" s="402"/>
      <c r="G20" s="401"/>
      <c r="H20" s="402"/>
      <c r="I20" s="401"/>
      <c r="J20" s="402"/>
      <c r="K20" s="404"/>
      <c r="L20" s="397"/>
    </row>
    <row r="21" spans="1:12" ht="21.75" customHeight="1" x14ac:dyDescent="0.25">
      <c r="A21" s="399" t="str">
        <f>+I11</f>
        <v>Variable 5</v>
      </c>
      <c r="B21" s="400"/>
      <c r="C21" s="401"/>
      <c r="D21" s="402"/>
      <c r="E21" s="401"/>
      <c r="F21" s="402"/>
      <c r="G21" s="401"/>
      <c r="H21" s="402"/>
      <c r="I21" s="401"/>
      <c r="J21" s="402"/>
      <c r="K21" s="404"/>
      <c r="L21" s="397"/>
    </row>
    <row r="22" spans="1:12" ht="21.75" customHeight="1" thickBot="1" x14ac:dyDescent="0.3">
      <c r="A22" s="399" t="str">
        <f>+J11</f>
        <v>Variable 6</v>
      </c>
      <c r="B22" s="400"/>
      <c r="C22" s="405"/>
      <c r="D22" s="406"/>
      <c r="E22" s="405"/>
      <c r="F22" s="406"/>
      <c r="G22" s="405"/>
      <c r="H22" s="406"/>
      <c r="I22" s="405"/>
      <c r="J22" s="406"/>
      <c r="K22" s="404"/>
      <c r="L22" s="398"/>
    </row>
    <row r="23" spans="1:12" ht="18" customHeight="1" x14ac:dyDescent="0.25">
      <c r="A23" s="431" t="s">
        <v>49</v>
      </c>
      <c r="B23" s="26">
        <v>2021</v>
      </c>
      <c r="C23" s="435" t="s">
        <v>51</v>
      </c>
      <c r="D23" s="435"/>
      <c r="E23" s="413" t="s">
        <v>52</v>
      </c>
      <c r="F23" s="413"/>
      <c r="G23" s="414"/>
      <c r="H23" s="415" t="s">
        <v>53</v>
      </c>
      <c r="I23" s="28"/>
      <c r="J23" s="28"/>
      <c r="K23" s="29"/>
      <c r="L23" s="417">
        <v>11</v>
      </c>
    </row>
    <row r="24" spans="1:12" ht="19.5" customHeight="1" x14ac:dyDescent="0.25">
      <c r="A24" s="432"/>
      <c r="B24" s="30" t="s">
        <v>54</v>
      </c>
      <c r="C24" s="31" t="s">
        <v>55</v>
      </c>
      <c r="D24" s="31" t="s">
        <v>56</v>
      </c>
      <c r="E24" s="32" t="s">
        <v>57</v>
      </c>
      <c r="F24" s="33" t="s">
        <v>58</v>
      </c>
      <c r="G24" s="34" t="s">
        <v>59</v>
      </c>
      <c r="H24" s="416"/>
      <c r="I24" s="35"/>
      <c r="J24" s="36"/>
      <c r="K24" s="37"/>
      <c r="L24" s="418"/>
    </row>
    <row r="25" spans="1:12" ht="20.25" customHeight="1" x14ac:dyDescent="0.25">
      <c r="A25" s="433"/>
      <c r="B25" s="38">
        <v>1</v>
      </c>
      <c r="C25" s="509">
        <v>0.9</v>
      </c>
      <c r="D25" s="81">
        <v>0.9</v>
      </c>
      <c r="E25" s="91" t="s">
        <v>291</v>
      </c>
      <c r="F25" s="91" t="s">
        <v>292</v>
      </c>
      <c r="G25" s="91" t="s">
        <v>293</v>
      </c>
      <c r="H25" s="120" t="e">
        <f>+C17/C18</f>
        <v>#DIV/0!</v>
      </c>
      <c r="I25" s="35"/>
      <c r="J25" s="41"/>
      <c r="K25" s="37"/>
      <c r="L25" s="418"/>
    </row>
    <row r="26" spans="1:12" ht="15.75" customHeight="1" x14ac:dyDescent="0.25">
      <c r="A26" s="433"/>
      <c r="B26" s="42">
        <v>2</v>
      </c>
      <c r="C26" s="509"/>
      <c r="D26" s="81">
        <v>0.9</v>
      </c>
      <c r="E26" s="91" t="s">
        <v>291</v>
      </c>
      <c r="F26" s="91" t="s">
        <v>292</v>
      </c>
      <c r="G26" s="91" t="s">
        <v>293</v>
      </c>
      <c r="H26" s="120" t="e">
        <f>+E17/E18</f>
        <v>#DIV/0!</v>
      </c>
      <c r="I26" s="35"/>
      <c r="J26" s="41"/>
      <c r="K26" s="37"/>
      <c r="L26" s="418"/>
    </row>
    <row r="27" spans="1:12" ht="17.25" customHeight="1" x14ac:dyDescent="0.3">
      <c r="A27" s="433"/>
      <c r="B27" s="42">
        <v>3</v>
      </c>
      <c r="C27" s="509"/>
      <c r="D27" s="81">
        <v>0.9</v>
      </c>
      <c r="E27" s="91" t="s">
        <v>291</v>
      </c>
      <c r="F27" s="91" t="s">
        <v>292</v>
      </c>
      <c r="G27" s="91" t="s">
        <v>293</v>
      </c>
      <c r="H27" s="120" t="e">
        <f>+G17/G18</f>
        <v>#DIV/0!</v>
      </c>
      <c r="I27" s="44"/>
      <c r="J27" s="41"/>
      <c r="K27" s="37"/>
      <c r="L27" s="418"/>
    </row>
    <row r="28" spans="1:12" ht="16.5" customHeight="1" thickBot="1" x14ac:dyDescent="0.3">
      <c r="A28" s="434"/>
      <c r="B28" s="45">
        <v>4</v>
      </c>
      <c r="C28" s="510"/>
      <c r="D28" s="81">
        <v>0.9</v>
      </c>
      <c r="E28" s="121" t="s">
        <v>291</v>
      </c>
      <c r="F28" s="91" t="s">
        <v>292</v>
      </c>
      <c r="G28" s="91" t="s">
        <v>293</v>
      </c>
      <c r="H28" s="122" t="e">
        <f>+I17/I18</f>
        <v>#DIV/0!</v>
      </c>
      <c r="I28" s="48"/>
      <c r="J28" s="49"/>
      <c r="K28" s="50"/>
      <c r="L28" s="418"/>
    </row>
    <row r="29" spans="1:12" ht="147.75" customHeight="1" x14ac:dyDescent="0.25">
      <c r="A29" s="51" t="s">
        <v>60</v>
      </c>
      <c r="B29" s="456" t="s">
        <v>294</v>
      </c>
      <c r="C29" s="456"/>
      <c r="D29" s="456"/>
      <c r="E29" s="456"/>
      <c r="F29" s="456"/>
      <c r="G29" s="456"/>
      <c r="H29" s="456"/>
      <c r="I29" s="456"/>
      <c r="J29" s="456"/>
      <c r="K29" s="456"/>
      <c r="L29" s="52">
        <v>12</v>
      </c>
    </row>
    <row r="30" spans="1:12" ht="115.5" customHeight="1" thickBot="1" x14ac:dyDescent="0.3">
      <c r="A30" s="6" t="s">
        <v>62</v>
      </c>
      <c r="B30" s="457" t="s">
        <v>295</v>
      </c>
      <c r="C30" s="458"/>
      <c r="D30" s="458"/>
      <c r="E30" s="458"/>
      <c r="F30" s="458"/>
      <c r="G30" s="458"/>
      <c r="H30" s="458"/>
      <c r="I30" s="458"/>
      <c r="J30" s="458"/>
      <c r="K30" s="459"/>
      <c r="L30" s="53">
        <v>13</v>
      </c>
    </row>
    <row r="31" spans="1:12" ht="30.75" customHeight="1" x14ac:dyDescent="0.25">
      <c r="A31" s="425" t="s">
        <v>64</v>
      </c>
      <c r="B31" s="409" t="s">
        <v>65</v>
      </c>
      <c r="C31" s="409"/>
      <c r="D31" s="460" t="s">
        <v>296</v>
      </c>
      <c r="E31" s="460"/>
      <c r="F31" s="460"/>
      <c r="G31" s="460"/>
      <c r="H31" s="54" t="s">
        <v>67</v>
      </c>
      <c r="I31" s="460" t="s">
        <v>297</v>
      </c>
      <c r="J31" s="460"/>
      <c r="K31" s="460"/>
      <c r="L31" s="427">
        <v>14</v>
      </c>
    </row>
    <row r="32" spans="1:12" ht="36" customHeight="1" x14ac:dyDescent="0.25">
      <c r="A32" s="425"/>
      <c r="B32" s="430" t="s">
        <v>16</v>
      </c>
      <c r="C32" s="430"/>
      <c r="D32" s="461" t="s">
        <v>298</v>
      </c>
      <c r="E32" s="462"/>
      <c r="F32" s="462"/>
      <c r="G32" s="463"/>
      <c r="H32" s="54" t="s">
        <v>70</v>
      </c>
      <c r="I32" s="460" t="s">
        <v>299</v>
      </c>
      <c r="J32" s="460"/>
      <c r="K32" s="460"/>
      <c r="L32" s="428"/>
    </row>
    <row r="33" spans="1:12" ht="30.75" customHeight="1" thickBot="1" x14ac:dyDescent="0.3">
      <c r="A33" s="425"/>
      <c r="B33" s="409" t="s">
        <v>72</v>
      </c>
      <c r="C33" s="409"/>
      <c r="D33" s="464" t="s">
        <v>300</v>
      </c>
      <c r="E33" s="465"/>
      <c r="F33" s="465"/>
      <c r="G33" s="465"/>
      <c r="H33" s="465"/>
      <c r="I33" s="465"/>
      <c r="J33" s="465"/>
      <c r="K33" s="466"/>
      <c r="L33" s="429"/>
    </row>
    <row r="34" spans="1:12" ht="30.75" customHeight="1" x14ac:dyDescent="0.25">
      <c r="A34" s="407" t="s">
        <v>73</v>
      </c>
      <c r="B34" s="409" t="s">
        <v>65</v>
      </c>
      <c r="C34" s="409"/>
      <c r="D34" s="410" t="s">
        <v>74</v>
      </c>
      <c r="E34" s="411"/>
      <c r="F34" s="411"/>
      <c r="G34" s="412"/>
      <c r="H34" s="54" t="s">
        <v>67</v>
      </c>
      <c r="I34" s="410" t="s">
        <v>75</v>
      </c>
      <c r="J34" s="411"/>
      <c r="K34" s="412"/>
      <c r="L34" s="427">
        <v>15</v>
      </c>
    </row>
    <row r="35" spans="1:12" ht="30.75" customHeight="1" thickBot="1" x14ac:dyDescent="0.3">
      <c r="A35" s="408"/>
      <c r="B35" s="436" t="s">
        <v>70</v>
      </c>
      <c r="C35" s="436"/>
      <c r="D35" s="437" t="s">
        <v>76</v>
      </c>
      <c r="E35" s="438"/>
      <c r="F35" s="438"/>
      <c r="G35" s="439"/>
      <c r="H35" s="59" t="s">
        <v>72</v>
      </c>
      <c r="I35" s="440" t="s">
        <v>77</v>
      </c>
      <c r="J35" s="438"/>
      <c r="K35" s="439"/>
      <c r="L35" s="429"/>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D35" r:id="rId1" display="wcastro@ins.gov.co/svillarreal@ins.gov.co"/>
    <hyperlink ref="A1" location="Índice!A1" display="volver"/>
  </hyperlinks>
  <printOptions horizontalCentered="1" verticalCentered="1"/>
  <pageMargins left="0" right="0" top="0" bottom="0" header="0" footer="0"/>
  <pageSetup scale="42" orientation="portrait" r:id="rId2"/>
  <headerFooter>
    <oddFooter>&amp;C&amp;P  de  &amp;N&amp;R&amp;A</oddFooter>
  </headerFooter>
  <drawing r:id="rId3"/>
  <legacyDrawing r:id="rId4"/>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5"/>
  <sheetViews>
    <sheetView showGridLines="0" showWhiteSpace="0" view="pageBreakPreview" zoomScale="93" zoomScaleNormal="70" zoomScaleSheetLayoutView="93" workbookViewId="0">
      <selection sqref="A1:XFD3"/>
    </sheetView>
  </sheetViews>
  <sheetFormatPr baseColWidth="10" defaultRowHeight="15" x14ac:dyDescent="0.25"/>
  <cols>
    <col min="1" max="1" width="23.42578125" customWidth="1"/>
    <col min="2" max="2" width="13.7109375" customWidth="1"/>
    <col min="3" max="4" width="20.85546875" customWidth="1"/>
    <col min="5" max="5" width="21.140625" customWidth="1"/>
    <col min="6" max="6" width="30.85546875" customWidth="1"/>
    <col min="7" max="11" width="21.42578125" customWidth="1"/>
    <col min="12" max="12" width="4" customWidth="1"/>
  </cols>
  <sheetData>
    <row r="1" spans="1:12" ht="30.75" customHeight="1" x14ac:dyDescent="0.25">
      <c r="A1" s="63" t="s">
        <v>98</v>
      </c>
      <c r="B1" s="1"/>
      <c r="C1" s="1"/>
      <c r="D1" s="360" t="s">
        <v>0</v>
      </c>
      <c r="E1" s="361"/>
      <c r="F1" s="361" t="s">
        <v>1</v>
      </c>
      <c r="G1" s="361"/>
      <c r="H1" s="361"/>
      <c r="I1" s="361" t="s">
        <v>2</v>
      </c>
      <c r="J1" s="361"/>
      <c r="K1" s="361"/>
    </row>
    <row r="2" spans="1:12" ht="27" customHeight="1" x14ac:dyDescent="0.25">
      <c r="A2" s="1"/>
      <c r="B2" s="1"/>
      <c r="C2" s="1"/>
      <c r="D2" s="361"/>
      <c r="E2" s="361"/>
      <c r="F2" s="361"/>
      <c r="G2" s="361"/>
      <c r="H2" s="361"/>
      <c r="I2" s="361"/>
      <c r="J2" s="361"/>
      <c r="K2" s="361"/>
    </row>
    <row r="3" spans="1:12" ht="17.25" customHeight="1" x14ac:dyDescent="0.25">
      <c r="A3" s="1"/>
      <c r="B3" s="1"/>
      <c r="C3" s="1"/>
      <c r="D3" s="361"/>
      <c r="E3" s="361"/>
      <c r="F3" s="361" t="s">
        <v>3</v>
      </c>
      <c r="G3" s="361"/>
      <c r="H3" s="361"/>
      <c r="I3" s="363">
        <v>44246</v>
      </c>
      <c r="J3" s="363"/>
      <c r="K3" s="363"/>
    </row>
    <row r="4" spans="1:12" ht="17.25" customHeight="1" thickBot="1" x14ac:dyDescent="0.3">
      <c r="A4" s="1"/>
      <c r="B4" s="1"/>
      <c r="C4" s="1"/>
      <c r="D4" s="362"/>
      <c r="E4" s="362"/>
      <c r="F4" s="362"/>
      <c r="G4" s="362"/>
      <c r="H4" s="362"/>
      <c r="I4" s="364"/>
      <c r="J4" s="364"/>
      <c r="K4" s="364"/>
    </row>
    <row r="5" spans="1:12" ht="36.75" customHeight="1" thickBot="1" x14ac:dyDescent="0.3">
      <c r="A5" s="357" t="s">
        <v>4</v>
      </c>
      <c r="B5" s="358"/>
      <c r="C5" s="358"/>
      <c r="D5" s="358"/>
      <c r="E5" s="358"/>
      <c r="F5" s="358"/>
      <c r="G5" s="358"/>
      <c r="H5" s="358"/>
      <c r="I5" s="358"/>
      <c r="J5" s="358"/>
      <c r="K5" s="359"/>
      <c r="L5" s="2"/>
    </row>
    <row r="6" spans="1:12" ht="27" customHeight="1" thickBot="1" x14ac:dyDescent="0.3">
      <c r="A6" s="365" t="s">
        <v>5</v>
      </c>
      <c r="B6" s="366"/>
      <c r="C6" s="366"/>
      <c r="D6" s="366"/>
      <c r="E6" s="366"/>
      <c r="F6" s="366"/>
      <c r="G6" s="366"/>
      <c r="H6" s="366"/>
      <c r="I6" s="366"/>
      <c r="J6" s="366"/>
      <c r="K6" s="367"/>
      <c r="L6" s="2"/>
    </row>
    <row r="7" spans="1:12" ht="54" customHeight="1" thickBot="1" x14ac:dyDescent="0.3">
      <c r="A7" s="3" t="s">
        <v>6</v>
      </c>
      <c r="B7" s="447" t="s">
        <v>302</v>
      </c>
      <c r="C7" s="447"/>
      <c r="D7" s="447"/>
      <c r="E7" s="447"/>
      <c r="F7" s="4" t="s">
        <v>8</v>
      </c>
      <c r="G7" s="369" t="s">
        <v>9</v>
      </c>
      <c r="H7" s="370"/>
      <c r="I7" s="370"/>
      <c r="J7" s="370"/>
      <c r="K7" s="371"/>
      <c r="L7" s="5">
        <v>1</v>
      </c>
    </row>
    <row r="8" spans="1:12" ht="57" customHeight="1" thickBot="1" x14ac:dyDescent="0.3">
      <c r="A8" s="6" t="s">
        <v>10</v>
      </c>
      <c r="B8" s="372" t="s">
        <v>11</v>
      </c>
      <c r="C8" s="373"/>
      <c r="D8" s="373"/>
      <c r="E8" s="374"/>
      <c r="F8" s="372"/>
      <c r="G8" s="373"/>
      <c r="H8" s="374"/>
      <c r="I8" s="372"/>
      <c r="J8" s="373"/>
      <c r="K8" s="375"/>
      <c r="L8" s="5">
        <v>2</v>
      </c>
    </row>
    <row r="9" spans="1:12" ht="72.75" customHeight="1" thickBot="1" x14ac:dyDescent="0.3">
      <c r="A9" s="7" t="s">
        <v>12</v>
      </c>
      <c r="B9" s="467" t="s">
        <v>303</v>
      </c>
      <c r="C9" s="468"/>
      <c r="D9" s="468"/>
      <c r="E9" s="468"/>
      <c r="F9" s="468"/>
      <c r="G9" s="468"/>
      <c r="H9" s="468"/>
      <c r="I9" s="468"/>
      <c r="J9" s="468"/>
      <c r="K9" s="469"/>
      <c r="L9" s="5">
        <v>3</v>
      </c>
    </row>
    <row r="10" spans="1:12" ht="30" customHeight="1" thickBot="1" x14ac:dyDescent="0.3">
      <c r="A10" s="7" t="s">
        <v>14</v>
      </c>
      <c r="B10" s="379" t="s">
        <v>283</v>
      </c>
      <c r="C10" s="380"/>
      <c r="D10" s="380"/>
      <c r="E10" s="380"/>
      <c r="F10" s="6" t="s">
        <v>16</v>
      </c>
      <c r="G10" s="381" t="s">
        <v>17</v>
      </c>
      <c r="H10" s="382"/>
      <c r="I10" s="382"/>
      <c r="J10" s="382"/>
      <c r="K10" s="383"/>
      <c r="L10" s="5">
        <v>4</v>
      </c>
    </row>
    <row r="11" spans="1:12" ht="98.25" customHeight="1" thickBot="1" x14ac:dyDescent="0.3">
      <c r="A11" s="6" t="s">
        <v>18</v>
      </c>
      <c r="B11" s="372" t="s">
        <v>19</v>
      </c>
      <c r="C11" s="374"/>
      <c r="D11" s="6" t="s">
        <v>20</v>
      </c>
      <c r="E11" s="64" t="s">
        <v>304</v>
      </c>
      <c r="F11" s="64" t="s">
        <v>305</v>
      </c>
      <c r="G11" s="64" t="s">
        <v>183</v>
      </c>
      <c r="H11" s="64" t="s">
        <v>105</v>
      </c>
      <c r="I11" s="64" t="s">
        <v>106</v>
      </c>
      <c r="J11" s="64" t="s">
        <v>107</v>
      </c>
      <c r="K11" s="64"/>
      <c r="L11" s="5">
        <v>5</v>
      </c>
    </row>
    <row r="12" spans="1:12" ht="151.5" customHeight="1" thickBot="1" x14ac:dyDescent="0.3">
      <c r="A12" s="6" t="s">
        <v>24</v>
      </c>
      <c r="B12" s="452" t="s">
        <v>306</v>
      </c>
      <c r="C12" s="453"/>
      <c r="D12" s="453"/>
      <c r="E12" s="453"/>
      <c r="F12" s="453"/>
      <c r="G12" s="6" t="s">
        <v>26</v>
      </c>
      <c r="H12" s="452" t="s">
        <v>307</v>
      </c>
      <c r="I12" s="453"/>
      <c r="J12" s="453"/>
      <c r="K12" s="454"/>
      <c r="L12" s="5">
        <v>6</v>
      </c>
    </row>
    <row r="13" spans="1:12" ht="60" customHeight="1" thickBot="1" x14ac:dyDescent="0.3">
      <c r="A13" s="6" t="s">
        <v>28</v>
      </c>
      <c r="B13" s="452" t="s">
        <v>308</v>
      </c>
      <c r="C13" s="453"/>
      <c r="D13" s="453"/>
      <c r="E13" s="453"/>
      <c r="F13" s="453"/>
      <c r="G13" s="453"/>
      <c r="H13" s="453"/>
      <c r="I13" s="454"/>
      <c r="J13" s="6" t="s">
        <v>30</v>
      </c>
      <c r="K13" s="119" t="s">
        <v>289</v>
      </c>
      <c r="L13" s="12">
        <v>7</v>
      </c>
    </row>
    <row r="14" spans="1:12" ht="51.75" customHeight="1" thickBot="1" x14ac:dyDescent="0.3">
      <c r="A14" s="6" t="s">
        <v>32</v>
      </c>
      <c r="B14" s="390" t="s">
        <v>309</v>
      </c>
      <c r="C14" s="391"/>
      <c r="D14" s="6" t="s">
        <v>34</v>
      </c>
      <c r="E14" s="13" t="s">
        <v>249</v>
      </c>
      <c r="F14" s="6" t="s">
        <v>36</v>
      </c>
      <c r="G14" s="14">
        <v>5</v>
      </c>
      <c r="H14" s="6" t="s">
        <v>37</v>
      </c>
      <c r="I14" s="93">
        <v>90</v>
      </c>
      <c r="J14" s="6" t="s">
        <v>38</v>
      </c>
      <c r="K14" s="90" t="s">
        <v>290</v>
      </c>
      <c r="L14" s="12">
        <v>8</v>
      </c>
    </row>
    <row r="15" spans="1:12" ht="45" customHeight="1" thickBot="1" x14ac:dyDescent="0.3">
      <c r="A15" s="17" t="s">
        <v>40</v>
      </c>
      <c r="B15" s="18" t="s">
        <v>41</v>
      </c>
      <c r="C15" s="73">
        <v>2019</v>
      </c>
      <c r="D15" s="21"/>
      <c r="E15" s="21"/>
      <c r="F15" s="22" t="s">
        <v>42</v>
      </c>
      <c r="G15" s="74">
        <v>2020</v>
      </c>
      <c r="H15" s="21"/>
      <c r="I15" s="21"/>
      <c r="J15" s="21"/>
      <c r="K15" s="24"/>
      <c r="L15" s="12">
        <v>9</v>
      </c>
    </row>
    <row r="16" spans="1:12" ht="18.75" customHeight="1" x14ac:dyDescent="0.25">
      <c r="A16" s="392" t="s">
        <v>43</v>
      </c>
      <c r="B16" s="393"/>
      <c r="C16" s="394" t="s">
        <v>44</v>
      </c>
      <c r="D16" s="395"/>
      <c r="E16" s="394" t="s">
        <v>45</v>
      </c>
      <c r="F16" s="395"/>
      <c r="G16" s="394" t="s">
        <v>46</v>
      </c>
      <c r="H16" s="395"/>
      <c r="I16" s="394" t="s">
        <v>47</v>
      </c>
      <c r="J16" s="395"/>
      <c r="K16" s="25" t="s">
        <v>48</v>
      </c>
      <c r="L16" s="396">
        <v>10</v>
      </c>
    </row>
    <row r="17" spans="1:15" ht="59.25" customHeight="1" x14ac:dyDescent="0.25">
      <c r="A17" s="399" t="str">
        <f>+E11</f>
        <v xml:space="preserve">Valor obras de mantenimiento y adecuación de infraestructura ejecutadas </v>
      </c>
      <c r="B17" s="400"/>
      <c r="C17" s="401"/>
      <c r="D17" s="402"/>
      <c r="E17" s="401"/>
      <c r="F17" s="402"/>
      <c r="G17" s="401"/>
      <c r="H17" s="402"/>
      <c r="I17" s="401"/>
      <c r="J17" s="402"/>
      <c r="K17" s="403"/>
      <c r="L17" s="397"/>
    </row>
    <row r="18" spans="1:15" ht="61.5" customHeight="1" x14ac:dyDescent="0.25">
      <c r="A18" s="399" t="str">
        <f>+F11</f>
        <v>Valor de las obras de mantenimiento y adecuación de infraestructura contratadas en la vigencia para las sedes de la entidad</v>
      </c>
      <c r="B18" s="400"/>
      <c r="C18" s="401"/>
      <c r="D18" s="402"/>
      <c r="E18" s="401"/>
      <c r="F18" s="402"/>
      <c r="G18" s="401"/>
      <c r="H18" s="402"/>
      <c r="I18" s="401"/>
      <c r="J18" s="402"/>
      <c r="K18" s="404"/>
      <c r="L18" s="397"/>
    </row>
    <row r="19" spans="1:15" ht="21.75" customHeight="1" x14ac:dyDescent="0.25">
      <c r="A19" s="399" t="str">
        <f>+G11</f>
        <v>Variable 3</v>
      </c>
      <c r="B19" s="400"/>
      <c r="C19" s="401"/>
      <c r="D19" s="402"/>
      <c r="E19" s="401"/>
      <c r="F19" s="402"/>
      <c r="G19" s="401"/>
      <c r="H19" s="402"/>
      <c r="I19" s="401"/>
      <c r="J19" s="402"/>
      <c r="K19" s="404"/>
      <c r="L19" s="397"/>
    </row>
    <row r="20" spans="1:15" ht="21.75" customHeight="1" x14ac:dyDescent="0.25">
      <c r="A20" s="399" t="str">
        <f>+H11</f>
        <v>Variable 4</v>
      </c>
      <c r="B20" s="400"/>
      <c r="C20" s="401"/>
      <c r="D20" s="402"/>
      <c r="E20" s="401"/>
      <c r="F20" s="402"/>
      <c r="G20" s="401"/>
      <c r="H20" s="402"/>
      <c r="I20" s="401"/>
      <c r="J20" s="402"/>
      <c r="K20" s="404"/>
      <c r="L20" s="397"/>
    </row>
    <row r="21" spans="1:15" ht="21.75" customHeight="1" x14ac:dyDescent="0.25">
      <c r="A21" s="399" t="str">
        <f>+I11</f>
        <v>Variable 5</v>
      </c>
      <c r="B21" s="400"/>
      <c r="C21" s="401"/>
      <c r="D21" s="402"/>
      <c r="E21" s="401"/>
      <c r="F21" s="402"/>
      <c r="G21" s="401"/>
      <c r="H21" s="402"/>
      <c r="I21" s="401"/>
      <c r="J21" s="402"/>
      <c r="K21" s="404"/>
      <c r="L21" s="397"/>
    </row>
    <row r="22" spans="1:15" ht="21.75" customHeight="1" thickBot="1" x14ac:dyDescent="0.3">
      <c r="A22" s="399" t="str">
        <f>+J11</f>
        <v>Variable 6</v>
      </c>
      <c r="B22" s="400"/>
      <c r="C22" s="405"/>
      <c r="D22" s="406"/>
      <c r="E22" s="405"/>
      <c r="F22" s="406"/>
      <c r="G22" s="405"/>
      <c r="H22" s="406"/>
      <c r="I22" s="405"/>
      <c r="J22" s="406"/>
      <c r="K22" s="404"/>
      <c r="L22" s="398"/>
    </row>
    <row r="23" spans="1:15" ht="18" customHeight="1" x14ac:dyDescent="0.25">
      <c r="A23" s="431" t="s">
        <v>49</v>
      </c>
      <c r="B23" s="26" t="s">
        <v>50</v>
      </c>
      <c r="C23" s="435" t="s">
        <v>51</v>
      </c>
      <c r="D23" s="435"/>
      <c r="E23" s="413" t="s">
        <v>52</v>
      </c>
      <c r="F23" s="413"/>
      <c r="G23" s="414"/>
      <c r="H23" s="415" t="s">
        <v>53</v>
      </c>
      <c r="I23" s="28"/>
      <c r="J23" s="28"/>
      <c r="K23" s="29"/>
      <c r="L23" s="417">
        <v>11</v>
      </c>
    </row>
    <row r="24" spans="1:15" ht="19.5" customHeight="1" x14ac:dyDescent="0.25">
      <c r="A24" s="432"/>
      <c r="B24" s="30" t="s">
        <v>54</v>
      </c>
      <c r="C24" s="31" t="s">
        <v>55</v>
      </c>
      <c r="D24" s="31" t="s">
        <v>56</v>
      </c>
      <c r="E24" s="32" t="s">
        <v>57</v>
      </c>
      <c r="F24" s="33" t="s">
        <v>58</v>
      </c>
      <c r="G24" s="34" t="s">
        <v>59</v>
      </c>
      <c r="H24" s="416"/>
      <c r="I24" s="35"/>
      <c r="J24" s="36"/>
      <c r="K24" s="37"/>
      <c r="L24" s="418"/>
      <c r="O24" s="123"/>
    </row>
    <row r="25" spans="1:15" ht="20.25" customHeight="1" x14ac:dyDescent="0.25">
      <c r="A25" s="433"/>
      <c r="B25" s="38">
        <v>1</v>
      </c>
      <c r="C25" s="509">
        <v>0.9</v>
      </c>
      <c r="D25" s="81">
        <v>0</v>
      </c>
      <c r="E25" s="40"/>
      <c r="F25" s="40"/>
      <c r="G25" s="40"/>
      <c r="H25" s="120" t="e">
        <f>+C17/C18</f>
        <v>#DIV/0!</v>
      </c>
      <c r="I25" s="35"/>
      <c r="J25" s="41"/>
      <c r="K25" s="37"/>
      <c r="L25" s="418"/>
    </row>
    <row r="26" spans="1:15" ht="15.75" customHeight="1" x14ac:dyDescent="0.25">
      <c r="A26" s="433"/>
      <c r="B26" s="42">
        <v>2</v>
      </c>
      <c r="C26" s="509"/>
      <c r="D26" s="81">
        <v>0</v>
      </c>
      <c r="E26" s="40"/>
      <c r="F26" s="40"/>
      <c r="G26" s="40"/>
      <c r="H26" s="120" t="e">
        <f>+E17/E18</f>
        <v>#DIV/0!</v>
      </c>
      <c r="I26" s="35"/>
      <c r="J26" s="41"/>
      <c r="K26" s="37"/>
      <c r="L26" s="418"/>
    </row>
    <row r="27" spans="1:15" ht="17.25" customHeight="1" x14ac:dyDescent="0.3">
      <c r="A27" s="433"/>
      <c r="B27" s="42">
        <v>3</v>
      </c>
      <c r="C27" s="509"/>
      <c r="D27" s="81">
        <v>0</v>
      </c>
      <c r="E27" s="40"/>
      <c r="F27" s="40"/>
      <c r="G27" s="40"/>
      <c r="H27" s="120" t="e">
        <f>+G17/G18</f>
        <v>#DIV/0!</v>
      </c>
      <c r="I27" s="44"/>
      <c r="J27" s="41"/>
      <c r="K27" s="37"/>
      <c r="L27" s="418"/>
    </row>
    <row r="28" spans="1:15" ht="16.5" customHeight="1" thickBot="1" x14ac:dyDescent="0.3">
      <c r="A28" s="434"/>
      <c r="B28" s="45">
        <v>4</v>
      </c>
      <c r="C28" s="510"/>
      <c r="D28" s="81">
        <v>0.9</v>
      </c>
      <c r="E28" s="121" t="s">
        <v>291</v>
      </c>
      <c r="F28" s="47" t="s">
        <v>292</v>
      </c>
      <c r="G28" s="121" t="s">
        <v>293</v>
      </c>
      <c r="H28" s="122" t="e">
        <f>+I17/I18</f>
        <v>#DIV/0!</v>
      </c>
      <c r="I28" s="48"/>
      <c r="J28" s="49"/>
      <c r="K28" s="50"/>
      <c r="L28" s="418"/>
    </row>
    <row r="29" spans="1:15" ht="138.75" customHeight="1" x14ac:dyDescent="0.25">
      <c r="A29" s="51" t="s">
        <v>60</v>
      </c>
      <c r="B29" s="456" t="s">
        <v>310</v>
      </c>
      <c r="C29" s="456"/>
      <c r="D29" s="456"/>
      <c r="E29" s="456"/>
      <c r="F29" s="456"/>
      <c r="G29" s="456"/>
      <c r="H29" s="456"/>
      <c r="I29" s="456"/>
      <c r="J29" s="456"/>
      <c r="K29" s="456"/>
      <c r="L29" s="52">
        <v>12</v>
      </c>
    </row>
    <row r="30" spans="1:15" ht="115.5" customHeight="1" thickBot="1" x14ac:dyDescent="0.3">
      <c r="A30" s="6" t="s">
        <v>62</v>
      </c>
      <c r="B30" s="457" t="s">
        <v>311</v>
      </c>
      <c r="C30" s="458"/>
      <c r="D30" s="458"/>
      <c r="E30" s="458"/>
      <c r="F30" s="458"/>
      <c r="G30" s="458"/>
      <c r="H30" s="458"/>
      <c r="I30" s="458"/>
      <c r="J30" s="458"/>
      <c r="K30" s="459"/>
      <c r="L30" s="53">
        <v>13</v>
      </c>
    </row>
    <row r="31" spans="1:15" ht="30.75" customHeight="1" x14ac:dyDescent="0.25">
      <c r="A31" s="425" t="s">
        <v>64</v>
      </c>
      <c r="B31" s="409" t="s">
        <v>65</v>
      </c>
      <c r="C31" s="409"/>
      <c r="D31" s="460" t="s">
        <v>312</v>
      </c>
      <c r="E31" s="460"/>
      <c r="F31" s="460"/>
      <c r="G31" s="460"/>
      <c r="H31" s="54" t="s">
        <v>67</v>
      </c>
      <c r="I31" s="460" t="s">
        <v>297</v>
      </c>
      <c r="J31" s="460"/>
      <c r="K31" s="460"/>
      <c r="L31" s="427">
        <v>14</v>
      </c>
    </row>
    <row r="32" spans="1:15" ht="36" customHeight="1" x14ac:dyDescent="0.25">
      <c r="A32" s="425"/>
      <c r="B32" s="430" t="s">
        <v>16</v>
      </c>
      <c r="C32" s="430"/>
      <c r="D32" s="461" t="s">
        <v>298</v>
      </c>
      <c r="E32" s="462"/>
      <c r="F32" s="462"/>
      <c r="G32" s="463"/>
      <c r="H32" s="54" t="s">
        <v>70</v>
      </c>
      <c r="I32" s="460" t="s">
        <v>313</v>
      </c>
      <c r="J32" s="460"/>
      <c r="K32" s="460"/>
      <c r="L32" s="428"/>
    </row>
    <row r="33" spans="1:12" ht="30.75" customHeight="1" thickBot="1" x14ac:dyDescent="0.3">
      <c r="A33" s="425"/>
      <c r="B33" s="409" t="s">
        <v>72</v>
      </c>
      <c r="C33" s="409"/>
      <c r="D33" s="464" t="s">
        <v>314</v>
      </c>
      <c r="E33" s="465"/>
      <c r="F33" s="465"/>
      <c r="G33" s="465"/>
      <c r="H33" s="465"/>
      <c r="I33" s="465"/>
      <c r="J33" s="465"/>
      <c r="K33" s="466"/>
      <c r="L33" s="429"/>
    </row>
    <row r="34" spans="1:12" ht="30.75" customHeight="1" x14ac:dyDescent="0.25">
      <c r="A34" s="407" t="s">
        <v>73</v>
      </c>
      <c r="B34" s="409" t="s">
        <v>65</v>
      </c>
      <c r="C34" s="409"/>
      <c r="D34" s="410" t="s">
        <v>74</v>
      </c>
      <c r="E34" s="411"/>
      <c r="F34" s="411"/>
      <c r="G34" s="412"/>
      <c r="H34" s="54" t="s">
        <v>67</v>
      </c>
      <c r="I34" s="410" t="s">
        <v>75</v>
      </c>
      <c r="J34" s="411"/>
      <c r="K34" s="412"/>
      <c r="L34" s="427">
        <v>15</v>
      </c>
    </row>
    <row r="35" spans="1:12" ht="30.75" customHeight="1" thickBot="1" x14ac:dyDescent="0.3">
      <c r="A35" s="408"/>
      <c r="B35" s="436" t="s">
        <v>70</v>
      </c>
      <c r="C35" s="436"/>
      <c r="D35" s="437" t="s">
        <v>76</v>
      </c>
      <c r="E35" s="438"/>
      <c r="F35" s="438"/>
      <c r="G35" s="439"/>
      <c r="H35" s="59" t="s">
        <v>72</v>
      </c>
      <c r="I35" s="440" t="s">
        <v>77</v>
      </c>
      <c r="J35" s="438"/>
      <c r="K35" s="439"/>
      <c r="L35" s="429"/>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D35" r:id="rId1" display="wcastro@ins.gov.co/svillarreal@ins.gov.co"/>
    <hyperlink ref="A1" location="Índice!A1" display="volver"/>
  </hyperlinks>
  <printOptions horizontalCentered="1" verticalCentered="1"/>
  <pageMargins left="0" right="0" top="0" bottom="0" header="0" footer="0"/>
  <pageSetup scale="42" orientation="portrait" r:id="rId2"/>
  <headerFooter>
    <oddFooter>&amp;C&amp;P  de  &amp;N&amp;R&amp;A</oddFooter>
  </headerFooter>
  <drawing r:id="rId3"/>
  <legacyDrawing r:id="rId4"/>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5"/>
  <sheetViews>
    <sheetView showGridLines="0" showWhiteSpace="0" view="pageBreakPreview" zoomScale="87" zoomScaleNormal="70" zoomScaleSheetLayoutView="87" workbookViewId="0">
      <selection sqref="A1:XFD3"/>
    </sheetView>
  </sheetViews>
  <sheetFormatPr baseColWidth="10" defaultRowHeight="15" x14ac:dyDescent="0.25"/>
  <cols>
    <col min="1" max="1" width="23.42578125" customWidth="1"/>
    <col min="2" max="2" width="13.7109375" customWidth="1"/>
    <col min="3" max="4" width="20.85546875" customWidth="1"/>
    <col min="5" max="5" width="21.140625" customWidth="1"/>
    <col min="6" max="6" width="31.28515625" customWidth="1"/>
    <col min="7" max="11" width="21.42578125" customWidth="1"/>
    <col min="12" max="12" width="4" customWidth="1"/>
  </cols>
  <sheetData>
    <row r="1" spans="1:12" ht="30.75" customHeight="1" x14ac:dyDescent="0.25">
      <c r="A1" s="63" t="s">
        <v>98</v>
      </c>
      <c r="B1" s="1"/>
      <c r="C1" s="1"/>
      <c r="D1" s="360" t="s">
        <v>0</v>
      </c>
      <c r="E1" s="361"/>
      <c r="F1" s="361" t="s">
        <v>1</v>
      </c>
      <c r="G1" s="361"/>
      <c r="H1" s="361"/>
      <c r="I1" s="361" t="s">
        <v>2</v>
      </c>
      <c r="J1" s="361"/>
      <c r="K1" s="361"/>
    </row>
    <row r="2" spans="1:12" ht="27" customHeight="1" x14ac:dyDescent="0.25">
      <c r="A2" s="1"/>
      <c r="B2" s="1"/>
      <c r="C2" s="1"/>
      <c r="D2" s="361"/>
      <c r="E2" s="361"/>
      <c r="F2" s="361"/>
      <c r="G2" s="361"/>
      <c r="H2" s="361"/>
      <c r="I2" s="361"/>
      <c r="J2" s="361"/>
      <c r="K2" s="361"/>
    </row>
    <row r="3" spans="1:12" ht="17.25" customHeight="1" x14ac:dyDescent="0.25">
      <c r="A3" s="1"/>
      <c r="B3" s="1"/>
      <c r="C3" s="1"/>
      <c r="D3" s="361"/>
      <c r="E3" s="361"/>
      <c r="F3" s="361" t="s">
        <v>3</v>
      </c>
      <c r="G3" s="361"/>
      <c r="H3" s="361"/>
      <c r="I3" s="363">
        <v>44246</v>
      </c>
      <c r="J3" s="363"/>
      <c r="K3" s="363"/>
    </row>
    <row r="4" spans="1:12" ht="17.25" customHeight="1" thickBot="1" x14ac:dyDescent="0.3">
      <c r="A4" s="1"/>
      <c r="B4" s="1"/>
      <c r="C4" s="1"/>
      <c r="D4" s="362"/>
      <c r="E4" s="362"/>
      <c r="F4" s="362"/>
      <c r="G4" s="362"/>
      <c r="H4" s="362"/>
      <c r="I4" s="364"/>
      <c r="J4" s="364"/>
      <c r="K4" s="364"/>
    </row>
    <row r="5" spans="1:12" ht="36.75" customHeight="1" thickBot="1" x14ac:dyDescent="0.3">
      <c r="A5" s="357" t="s">
        <v>4</v>
      </c>
      <c r="B5" s="358"/>
      <c r="C5" s="358"/>
      <c r="D5" s="358"/>
      <c r="E5" s="358"/>
      <c r="F5" s="358"/>
      <c r="G5" s="358"/>
      <c r="H5" s="358"/>
      <c r="I5" s="358"/>
      <c r="J5" s="358"/>
      <c r="K5" s="359"/>
      <c r="L5" s="2"/>
    </row>
    <row r="6" spans="1:12" ht="27" customHeight="1" thickBot="1" x14ac:dyDescent="0.3">
      <c r="A6" s="365" t="s">
        <v>5</v>
      </c>
      <c r="B6" s="366"/>
      <c r="C6" s="366"/>
      <c r="D6" s="366"/>
      <c r="E6" s="366"/>
      <c r="F6" s="366"/>
      <c r="G6" s="366"/>
      <c r="H6" s="366"/>
      <c r="I6" s="366"/>
      <c r="J6" s="366"/>
      <c r="K6" s="367"/>
      <c r="L6" s="2"/>
    </row>
    <row r="7" spans="1:12" ht="54" customHeight="1" thickBot="1" x14ac:dyDescent="0.3">
      <c r="A7" s="3" t="s">
        <v>6</v>
      </c>
      <c r="B7" s="447" t="s">
        <v>315</v>
      </c>
      <c r="C7" s="447"/>
      <c r="D7" s="447"/>
      <c r="E7" s="447"/>
      <c r="F7" s="4" t="s">
        <v>8</v>
      </c>
      <c r="G7" s="369" t="s">
        <v>9</v>
      </c>
      <c r="H7" s="370"/>
      <c r="I7" s="370"/>
      <c r="J7" s="370"/>
      <c r="K7" s="371"/>
      <c r="L7" s="5">
        <v>1</v>
      </c>
    </row>
    <row r="8" spans="1:12" ht="57" customHeight="1" thickBot="1" x14ac:dyDescent="0.3">
      <c r="A8" s="6" t="s">
        <v>10</v>
      </c>
      <c r="B8" s="372" t="s">
        <v>11</v>
      </c>
      <c r="C8" s="373"/>
      <c r="D8" s="373"/>
      <c r="E8" s="374"/>
      <c r="F8" s="372"/>
      <c r="G8" s="373"/>
      <c r="H8" s="374"/>
      <c r="I8" s="372"/>
      <c r="J8" s="373"/>
      <c r="K8" s="375"/>
      <c r="L8" s="5">
        <v>2</v>
      </c>
    </row>
    <row r="9" spans="1:12" ht="100.5" customHeight="1" thickBot="1" x14ac:dyDescent="0.3">
      <c r="A9" s="7" t="s">
        <v>12</v>
      </c>
      <c r="B9" s="467" t="s">
        <v>316</v>
      </c>
      <c r="C9" s="468"/>
      <c r="D9" s="468"/>
      <c r="E9" s="468"/>
      <c r="F9" s="468"/>
      <c r="G9" s="468"/>
      <c r="H9" s="468"/>
      <c r="I9" s="468"/>
      <c r="J9" s="468"/>
      <c r="K9" s="469"/>
      <c r="L9" s="5">
        <v>3</v>
      </c>
    </row>
    <row r="10" spans="1:12" ht="30" customHeight="1" thickBot="1" x14ac:dyDescent="0.3">
      <c r="A10" s="7" t="s">
        <v>14</v>
      </c>
      <c r="B10" s="379" t="s">
        <v>283</v>
      </c>
      <c r="C10" s="380"/>
      <c r="D10" s="380"/>
      <c r="E10" s="380"/>
      <c r="F10" s="6" t="s">
        <v>16</v>
      </c>
      <c r="G10" s="381" t="s">
        <v>17</v>
      </c>
      <c r="H10" s="382"/>
      <c r="I10" s="382"/>
      <c r="J10" s="382"/>
      <c r="K10" s="383"/>
      <c r="L10" s="5">
        <v>4</v>
      </c>
    </row>
    <row r="11" spans="1:12" ht="108.75" customHeight="1" thickBot="1" x14ac:dyDescent="0.3">
      <c r="A11" s="6" t="s">
        <v>18</v>
      </c>
      <c r="B11" s="372" t="s">
        <v>202</v>
      </c>
      <c r="C11" s="374"/>
      <c r="D11" s="6" t="s">
        <v>20</v>
      </c>
      <c r="E11" s="64" t="s">
        <v>317</v>
      </c>
      <c r="F11" s="64" t="s">
        <v>318</v>
      </c>
      <c r="G11" s="64" t="s">
        <v>183</v>
      </c>
      <c r="H11" s="64" t="s">
        <v>105</v>
      </c>
      <c r="I11" s="64" t="s">
        <v>106</v>
      </c>
      <c r="J11" s="64" t="s">
        <v>107</v>
      </c>
      <c r="K11" s="64"/>
      <c r="L11" s="5">
        <v>5</v>
      </c>
    </row>
    <row r="12" spans="1:12" ht="151.5" customHeight="1" thickBot="1" x14ac:dyDescent="0.3">
      <c r="A12" s="6" t="s">
        <v>24</v>
      </c>
      <c r="B12" s="452" t="s">
        <v>319</v>
      </c>
      <c r="C12" s="453"/>
      <c r="D12" s="453"/>
      <c r="E12" s="453"/>
      <c r="F12" s="453"/>
      <c r="G12" s="6" t="s">
        <v>26</v>
      </c>
      <c r="H12" s="452" t="s">
        <v>320</v>
      </c>
      <c r="I12" s="453"/>
      <c r="J12" s="453"/>
      <c r="K12" s="454"/>
      <c r="L12" s="5">
        <v>6</v>
      </c>
    </row>
    <row r="13" spans="1:12" ht="60" customHeight="1" thickBot="1" x14ac:dyDescent="0.3">
      <c r="A13" s="6" t="s">
        <v>28</v>
      </c>
      <c r="B13" s="452" t="s">
        <v>321</v>
      </c>
      <c r="C13" s="453"/>
      <c r="D13" s="453"/>
      <c r="E13" s="453"/>
      <c r="F13" s="453"/>
      <c r="G13" s="453"/>
      <c r="H13" s="453"/>
      <c r="I13" s="454"/>
      <c r="J13" s="6" t="s">
        <v>30</v>
      </c>
      <c r="K13" s="119" t="s">
        <v>289</v>
      </c>
      <c r="L13" s="12">
        <v>7</v>
      </c>
    </row>
    <row r="14" spans="1:12" ht="51.75" customHeight="1" thickBot="1" x14ac:dyDescent="0.3">
      <c r="A14" s="6" t="s">
        <v>32</v>
      </c>
      <c r="B14" s="390" t="s">
        <v>33</v>
      </c>
      <c r="C14" s="391"/>
      <c r="D14" s="6" t="s">
        <v>34</v>
      </c>
      <c r="E14" s="13" t="s">
        <v>249</v>
      </c>
      <c r="F14" s="6" t="s">
        <v>36</v>
      </c>
      <c r="G14" s="14">
        <v>5</v>
      </c>
      <c r="H14" s="6" t="s">
        <v>37</v>
      </c>
      <c r="I14" s="93">
        <v>95</v>
      </c>
      <c r="J14" s="6" t="s">
        <v>38</v>
      </c>
      <c r="K14" s="90" t="s">
        <v>290</v>
      </c>
      <c r="L14" s="12">
        <v>8</v>
      </c>
    </row>
    <row r="15" spans="1:12" ht="45" customHeight="1" thickBot="1" x14ac:dyDescent="0.3">
      <c r="A15" s="17" t="s">
        <v>40</v>
      </c>
      <c r="B15" s="18" t="s">
        <v>41</v>
      </c>
      <c r="C15" s="73">
        <v>2019</v>
      </c>
      <c r="D15" s="21"/>
      <c r="E15" s="21"/>
      <c r="F15" s="22" t="s">
        <v>42</v>
      </c>
      <c r="G15" s="74">
        <v>2020</v>
      </c>
      <c r="H15" s="21"/>
      <c r="I15" s="21"/>
      <c r="J15" s="21"/>
      <c r="K15" s="24"/>
      <c r="L15" s="12">
        <v>9</v>
      </c>
    </row>
    <row r="16" spans="1:12" ht="18.75" customHeight="1" x14ac:dyDescent="0.25">
      <c r="A16" s="392" t="s">
        <v>43</v>
      </c>
      <c r="B16" s="393"/>
      <c r="C16" s="394" t="s">
        <v>44</v>
      </c>
      <c r="D16" s="395"/>
      <c r="E16" s="394" t="s">
        <v>45</v>
      </c>
      <c r="F16" s="395"/>
      <c r="G16" s="394" t="s">
        <v>46</v>
      </c>
      <c r="H16" s="395"/>
      <c r="I16" s="394" t="s">
        <v>47</v>
      </c>
      <c r="J16" s="395"/>
      <c r="K16" s="25" t="s">
        <v>48</v>
      </c>
      <c r="L16" s="396">
        <v>10</v>
      </c>
    </row>
    <row r="17" spans="1:15" ht="76.5" customHeight="1" x14ac:dyDescent="0.25">
      <c r="A17" s="399" t="str">
        <f>+E11</f>
        <v xml:space="preserve">Número de encuestas con resultados de nivel de satisfacción: excelente y bueno, diligenciadas por los usuarios atendidos por el equipo de soporte técnico  </v>
      </c>
      <c r="B17" s="400"/>
      <c r="C17" s="401"/>
      <c r="D17" s="402"/>
      <c r="E17" s="401"/>
      <c r="F17" s="402"/>
      <c r="G17" s="401"/>
      <c r="H17" s="402"/>
      <c r="I17" s="401"/>
      <c r="J17" s="402"/>
      <c r="K17" s="403"/>
      <c r="L17" s="397"/>
    </row>
    <row r="18" spans="1:15" ht="61.5" customHeight="1" x14ac:dyDescent="0.25">
      <c r="A18" s="399" t="str">
        <f>+F11</f>
        <v xml:space="preserve">Número total de encuestas diligenciadas por los usuarios atendidos por el equipo de soporte técnico </v>
      </c>
      <c r="B18" s="400"/>
      <c r="C18" s="401"/>
      <c r="D18" s="402"/>
      <c r="E18" s="401"/>
      <c r="F18" s="402"/>
      <c r="G18" s="401"/>
      <c r="H18" s="402"/>
      <c r="I18" s="401"/>
      <c r="J18" s="402"/>
      <c r="K18" s="404"/>
      <c r="L18" s="397"/>
    </row>
    <row r="19" spans="1:15" ht="21.75" customHeight="1" x14ac:dyDescent="0.25">
      <c r="A19" s="399" t="str">
        <f>+G11</f>
        <v>Variable 3</v>
      </c>
      <c r="B19" s="400"/>
      <c r="C19" s="401"/>
      <c r="D19" s="402"/>
      <c r="E19" s="401"/>
      <c r="F19" s="402"/>
      <c r="G19" s="401"/>
      <c r="H19" s="402"/>
      <c r="I19" s="401"/>
      <c r="J19" s="402"/>
      <c r="K19" s="404"/>
      <c r="L19" s="397"/>
    </row>
    <row r="20" spans="1:15" ht="21.75" customHeight="1" x14ac:dyDescent="0.25">
      <c r="A20" s="399" t="str">
        <f>+H11</f>
        <v>Variable 4</v>
      </c>
      <c r="B20" s="400"/>
      <c r="C20" s="401"/>
      <c r="D20" s="402"/>
      <c r="E20" s="401"/>
      <c r="F20" s="402"/>
      <c r="G20" s="401"/>
      <c r="H20" s="402"/>
      <c r="I20" s="401"/>
      <c r="J20" s="402"/>
      <c r="K20" s="404"/>
      <c r="L20" s="397"/>
    </row>
    <row r="21" spans="1:15" ht="21.75" customHeight="1" x14ac:dyDescent="0.25">
      <c r="A21" s="399" t="str">
        <f>+I11</f>
        <v>Variable 5</v>
      </c>
      <c r="B21" s="400"/>
      <c r="C21" s="401"/>
      <c r="D21" s="402"/>
      <c r="E21" s="401"/>
      <c r="F21" s="402"/>
      <c r="G21" s="401"/>
      <c r="H21" s="402"/>
      <c r="I21" s="401"/>
      <c r="J21" s="402"/>
      <c r="K21" s="404"/>
      <c r="L21" s="397"/>
    </row>
    <row r="22" spans="1:15" ht="21.75" customHeight="1" thickBot="1" x14ac:dyDescent="0.3">
      <c r="A22" s="399" t="str">
        <f>+J11</f>
        <v>Variable 6</v>
      </c>
      <c r="B22" s="400"/>
      <c r="C22" s="405"/>
      <c r="D22" s="406"/>
      <c r="E22" s="405"/>
      <c r="F22" s="406"/>
      <c r="G22" s="405"/>
      <c r="H22" s="406"/>
      <c r="I22" s="405"/>
      <c r="J22" s="406"/>
      <c r="K22" s="404"/>
      <c r="L22" s="398"/>
    </row>
    <row r="23" spans="1:15" ht="18" customHeight="1" x14ac:dyDescent="0.25">
      <c r="A23" s="431" t="s">
        <v>49</v>
      </c>
      <c r="B23" s="26" t="s">
        <v>50</v>
      </c>
      <c r="C23" s="435" t="s">
        <v>51</v>
      </c>
      <c r="D23" s="435"/>
      <c r="E23" s="413" t="s">
        <v>52</v>
      </c>
      <c r="F23" s="413"/>
      <c r="G23" s="414"/>
      <c r="H23" s="415" t="s">
        <v>53</v>
      </c>
      <c r="I23" s="28"/>
      <c r="J23" s="28"/>
      <c r="K23" s="29"/>
      <c r="L23" s="417">
        <v>11</v>
      </c>
    </row>
    <row r="24" spans="1:15" ht="19.5" customHeight="1" x14ac:dyDescent="0.25">
      <c r="A24" s="432"/>
      <c r="B24" s="30" t="s">
        <v>54</v>
      </c>
      <c r="C24" s="31" t="s">
        <v>55</v>
      </c>
      <c r="D24" s="31" t="s">
        <v>56</v>
      </c>
      <c r="E24" s="32" t="s">
        <v>57</v>
      </c>
      <c r="F24" s="33" t="s">
        <v>58</v>
      </c>
      <c r="G24" s="34" t="s">
        <v>59</v>
      </c>
      <c r="H24" s="416"/>
      <c r="I24" s="35"/>
      <c r="J24" s="36"/>
      <c r="K24" s="37"/>
      <c r="L24" s="418"/>
      <c r="O24" s="123"/>
    </row>
    <row r="25" spans="1:15" ht="20.25" customHeight="1" x14ac:dyDescent="0.25">
      <c r="A25" s="433"/>
      <c r="B25" s="38">
        <v>1</v>
      </c>
      <c r="C25" s="509">
        <v>0.95</v>
      </c>
      <c r="D25" s="81">
        <v>0.95</v>
      </c>
      <c r="E25" s="91" t="s">
        <v>322</v>
      </c>
      <c r="F25" s="91" t="s">
        <v>323</v>
      </c>
      <c r="G25" s="91" t="s">
        <v>324</v>
      </c>
      <c r="H25" s="120" t="e">
        <f>+C17/C18</f>
        <v>#DIV/0!</v>
      </c>
      <c r="I25" s="35"/>
      <c r="J25" s="41"/>
      <c r="K25" s="37"/>
      <c r="L25" s="418"/>
    </row>
    <row r="26" spans="1:15" ht="15.75" customHeight="1" x14ac:dyDescent="0.25">
      <c r="A26" s="433"/>
      <c r="B26" s="42">
        <v>2</v>
      </c>
      <c r="C26" s="509"/>
      <c r="D26" s="81">
        <v>0.95</v>
      </c>
      <c r="E26" s="91" t="s">
        <v>322</v>
      </c>
      <c r="F26" s="91" t="s">
        <v>323</v>
      </c>
      <c r="G26" s="91" t="s">
        <v>324</v>
      </c>
      <c r="H26" s="120" t="e">
        <f>+E17/E18</f>
        <v>#DIV/0!</v>
      </c>
      <c r="I26" s="35"/>
      <c r="J26" s="41"/>
      <c r="K26" s="37"/>
      <c r="L26" s="418"/>
    </row>
    <row r="27" spans="1:15" ht="17.25" customHeight="1" x14ac:dyDescent="0.3">
      <c r="A27" s="433"/>
      <c r="B27" s="42">
        <v>3</v>
      </c>
      <c r="C27" s="509"/>
      <c r="D27" s="81">
        <v>0.95</v>
      </c>
      <c r="E27" s="91" t="s">
        <v>322</v>
      </c>
      <c r="F27" s="91" t="s">
        <v>323</v>
      </c>
      <c r="G27" s="91" t="s">
        <v>324</v>
      </c>
      <c r="H27" s="120" t="e">
        <f>+G17/G18</f>
        <v>#DIV/0!</v>
      </c>
      <c r="I27" s="44"/>
      <c r="J27" s="41"/>
      <c r="K27" s="37"/>
      <c r="L27" s="418"/>
    </row>
    <row r="28" spans="1:15" ht="16.5" customHeight="1" thickBot="1" x14ac:dyDescent="0.3">
      <c r="A28" s="434"/>
      <c r="B28" s="45">
        <v>4</v>
      </c>
      <c r="C28" s="510"/>
      <c r="D28" s="79">
        <v>0.95</v>
      </c>
      <c r="E28" s="121" t="s">
        <v>322</v>
      </c>
      <c r="F28" s="91" t="s">
        <v>323</v>
      </c>
      <c r="G28" s="91" t="s">
        <v>324</v>
      </c>
      <c r="H28" s="122" t="e">
        <f>+I17/I18</f>
        <v>#DIV/0!</v>
      </c>
      <c r="I28" s="48"/>
      <c r="J28" s="49"/>
      <c r="K28" s="50"/>
      <c r="L28" s="418"/>
    </row>
    <row r="29" spans="1:15" ht="113.25" customHeight="1" x14ac:dyDescent="0.25">
      <c r="A29" s="51" t="s">
        <v>60</v>
      </c>
      <c r="B29" s="456" t="s">
        <v>325</v>
      </c>
      <c r="C29" s="456"/>
      <c r="D29" s="456"/>
      <c r="E29" s="456"/>
      <c r="F29" s="456"/>
      <c r="G29" s="456"/>
      <c r="H29" s="456"/>
      <c r="I29" s="456"/>
      <c r="J29" s="456"/>
      <c r="K29" s="456"/>
      <c r="L29" s="52">
        <v>12</v>
      </c>
    </row>
    <row r="30" spans="1:15" ht="115.5" customHeight="1" thickBot="1" x14ac:dyDescent="0.3">
      <c r="A30" s="6" t="s">
        <v>62</v>
      </c>
      <c r="B30" s="457" t="s">
        <v>326</v>
      </c>
      <c r="C30" s="458"/>
      <c r="D30" s="458"/>
      <c r="E30" s="458"/>
      <c r="F30" s="458"/>
      <c r="G30" s="458"/>
      <c r="H30" s="458"/>
      <c r="I30" s="458"/>
      <c r="J30" s="458"/>
      <c r="K30" s="459"/>
      <c r="L30" s="53">
        <v>13</v>
      </c>
    </row>
    <row r="31" spans="1:15" ht="30.75" customHeight="1" x14ac:dyDescent="0.25">
      <c r="A31" s="425" t="s">
        <v>64</v>
      </c>
      <c r="B31" s="409" t="s">
        <v>65</v>
      </c>
      <c r="C31" s="409"/>
      <c r="D31" s="460" t="s">
        <v>327</v>
      </c>
      <c r="E31" s="460"/>
      <c r="F31" s="460"/>
      <c r="G31" s="460"/>
      <c r="H31" s="54" t="s">
        <v>67</v>
      </c>
      <c r="I31" s="460" t="s">
        <v>297</v>
      </c>
      <c r="J31" s="460"/>
      <c r="K31" s="460"/>
      <c r="L31" s="427">
        <v>14</v>
      </c>
    </row>
    <row r="32" spans="1:15" ht="36" customHeight="1" x14ac:dyDescent="0.25">
      <c r="A32" s="425"/>
      <c r="B32" s="430" t="s">
        <v>16</v>
      </c>
      <c r="C32" s="430"/>
      <c r="D32" s="461" t="s">
        <v>298</v>
      </c>
      <c r="E32" s="462"/>
      <c r="F32" s="462"/>
      <c r="G32" s="463"/>
      <c r="H32" s="54" t="s">
        <v>70</v>
      </c>
      <c r="I32" s="460" t="s">
        <v>328</v>
      </c>
      <c r="J32" s="460"/>
      <c r="K32" s="460"/>
      <c r="L32" s="428"/>
    </row>
    <row r="33" spans="1:12" ht="30.75" customHeight="1" thickBot="1" x14ac:dyDescent="0.3">
      <c r="A33" s="425"/>
      <c r="B33" s="409" t="s">
        <v>72</v>
      </c>
      <c r="C33" s="409"/>
      <c r="D33" s="464" t="s">
        <v>329</v>
      </c>
      <c r="E33" s="465"/>
      <c r="F33" s="465"/>
      <c r="G33" s="465"/>
      <c r="H33" s="465"/>
      <c r="I33" s="465"/>
      <c r="J33" s="465"/>
      <c r="K33" s="466"/>
      <c r="L33" s="429"/>
    </row>
    <row r="34" spans="1:12" ht="30.75" customHeight="1" x14ac:dyDescent="0.25">
      <c r="A34" s="407" t="s">
        <v>73</v>
      </c>
      <c r="B34" s="409" t="s">
        <v>65</v>
      </c>
      <c r="C34" s="409"/>
      <c r="D34" s="410" t="s">
        <v>74</v>
      </c>
      <c r="E34" s="411"/>
      <c r="F34" s="411"/>
      <c r="G34" s="412"/>
      <c r="H34" s="54" t="s">
        <v>67</v>
      </c>
      <c r="I34" s="410" t="s">
        <v>75</v>
      </c>
      <c r="J34" s="411"/>
      <c r="K34" s="412"/>
      <c r="L34" s="427">
        <v>15</v>
      </c>
    </row>
    <row r="35" spans="1:12" ht="30.75" customHeight="1" thickBot="1" x14ac:dyDescent="0.3">
      <c r="A35" s="408"/>
      <c r="B35" s="436" t="s">
        <v>70</v>
      </c>
      <c r="C35" s="436"/>
      <c r="D35" s="437" t="s">
        <v>76</v>
      </c>
      <c r="E35" s="438"/>
      <c r="F35" s="438"/>
      <c r="G35" s="439"/>
      <c r="H35" s="59" t="s">
        <v>72</v>
      </c>
      <c r="I35" s="440" t="s">
        <v>77</v>
      </c>
      <c r="J35" s="438"/>
      <c r="K35" s="439"/>
      <c r="L35" s="429"/>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D35" r:id="rId1" display="wcastro@ins.gov.co/svillarreal@ins.gov.co"/>
    <hyperlink ref="A1" location="Índice!A1" display="volver"/>
  </hyperlinks>
  <printOptions horizontalCentered="1" verticalCentered="1"/>
  <pageMargins left="0" right="0" top="0" bottom="0" header="0" footer="0"/>
  <pageSetup scale="42" orientation="portrait" r:id="rId2"/>
  <headerFooter>
    <oddFooter>&amp;C&amp;P  de  &amp;N&amp;R&amp;A</oddFooter>
  </headerFooter>
  <drawing r:id="rId3"/>
  <legacyDrawing r:id="rId4"/>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35"/>
  <sheetViews>
    <sheetView showGridLines="0" showWhiteSpace="0" view="pageBreakPreview" zoomScale="77" zoomScaleNormal="70" zoomScaleSheetLayoutView="77" workbookViewId="0">
      <selection sqref="A1:XFD3"/>
    </sheetView>
  </sheetViews>
  <sheetFormatPr baseColWidth="10" defaultRowHeight="15" x14ac:dyDescent="0.25"/>
  <cols>
    <col min="1" max="1" width="23.42578125" customWidth="1"/>
    <col min="2" max="2" width="13.7109375" customWidth="1"/>
    <col min="3" max="4" width="20.85546875" customWidth="1"/>
    <col min="5" max="5" width="21.140625" customWidth="1"/>
    <col min="6" max="6" width="37.140625" customWidth="1"/>
    <col min="7" max="11" width="21.42578125" customWidth="1"/>
    <col min="12" max="12" width="4" customWidth="1"/>
  </cols>
  <sheetData>
    <row r="1" spans="1:12" ht="30.75" customHeight="1" x14ac:dyDescent="0.25">
      <c r="A1" s="63" t="s">
        <v>98</v>
      </c>
      <c r="B1" s="1"/>
      <c r="C1" s="1"/>
      <c r="D1" s="360" t="s">
        <v>0</v>
      </c>
      <c r="E1" s="361"/>
      <c r="F1" s="361" t="s">
        <v>1</v>
      </c>
      <c r="G1" s="361"/>
      <c r="H1" s="361"/>
      <c r="I1" s="361" t="s">
        <v>2</v>
      </c>
      <c r="J1" s="361"/>
      <c r="K1" s="361"/>
    </row>
    <row r="2" spans="1:12" ht="27" customHeight="1" x14ac:dyDescent="0.25">
      <c r="A2" s="1"/>
      <c r="B2" s="1"/>
      <c r="C2" s="1"/>
      <c r="D2" s="361"/>
      <c r="E2" s="361"/>
      <c r="F2" s="361"/>
      <c r="G2" s="361"/>
      <c r="H2" s="361"/>
      <c r="I2" s="361"/>
      <c r="J2" s="361"/>
      <c r="K2" s="361"/>
    </row>
    <row r="3" spans="1:12" ht="17.25" customHeight="1" x14ac:dyDescent="0.25">
      <c r="A3" s="1"/>
      <c r="B3" s="1"/>
      <c r="C3" s="1"/>
      <c r="D3" s="361"/>
      <c r="E3" s="361"/>
      <c r="F3" s="361" t="s">
        <v>3</v>
      </c>
      <c r="G3" s="361"/>
      <c r="H3" s="361"/>
      <c r="I3" s="363">
        <v>44246</v>
      </c>
      <c r="J3" s="363"/>
      <c r="K3" s="363"/>
    </row>
    <row r="4" spans="1:12" ht="17.25" customHeight="1" thickBot="1" x14ac:dyDescent="0.3">
      <c r="A4" s="1"/>
      <c r="B4" s="1"/>
      <c r="C4" s="1"/>
      <c r="D4" s="362"/>
      <c r="E4" s="362"/>
      <c r="F4" s="362"/>
      <c r="G4" s="362"/>
      <c r="H4" s="362"/>
      <c r="I4" s="364"/>
      <c r="J4" s="364"/>
      <c r="K4" s="364"/>
    </row>
    <row r="5" spans="1:12" ht="36.75" customHeight="1" thickBot="1" x14ac:dyDescent="0.3">
      <c r="A5" s="357" t="s">
        <v>4</v>
      </c>
      <c r="B5" s="358"/>
      <c r="C5" s="358"/>
      <c r="D5" s="358"/>
      <c r="E5" s="358"/>
      <c r="F5" s="358"/>
      <c r="G5" s="358"/>
      <c r="H5" s="358"/>
      <c r="I5" s="358"/>
      <c r="J5" s="358"/>
      <c r="K5" s="359"/>
      <c r="L5" s="2"/>
    </row>
    <row r="6" spans="1:12" ht="27" customHeight="1" thickBot="1" x14ac:dyDescent="0.3">
      <c r="A6" s="365" t="s">
        <v>5</v>
      </c>
      <c r="B6" s="366"/>
      <c r="C6" s="366"/>
      <c r="D6" s="366"/>
      <c r="E6" s="366"/>
      <c r="F6" s="366"/>
      <c r="G6" s="366"/>
      <c r="H6" s="366"/>
      <c r="I6" s="366"/>
      <c r="J6" s="366"/>
      <c r="K6" s="367"/>
      <c r="L6" s="2"/>
    </row>
    <row r="7" spans="1:12" ht="54" customHeight="1" thickBot="1" x14ac:dyDescent="0.3">
      <c r="A7" s="3" t="s">
        <v>6</v>
      </c>
      <c r="B7" s="447" t="s">
        <v>330</v>
      </c>
      <c r="C7" s="447"/>
      <c r="D7" s="447"/>
      <c r="E7" s="447"/>
      <c r="F7" s="4" t="s">
        <v>8</v>
      </c>
      <c r="G7" s="369" t="s">
        <v>9</v>
      </c>
      <c r="H7" s="370"/>
      <c r="I7" s="370"/>
      <c r="J7" s="370"/>
      <c r="K7" s="371"/>
      <c r="L7" s="5">
        <v>1</v>
      </c>
    </row>
    <row r="8" spans="1:12" ht="57" customHeight="1" thickBot="1" x14ac:dyDescent="0.3">
      <c r="A8" s="6" t="s">
        <v>10</v>
      </c>
      <c r="B8" s="372" t="s">
        <v>11</v>
      </c>
      <c r="C8" s="373"/>
      <c r="D8" s="373"/>
      <c r="E8" s="374"/>
      <c r="F8" s="372"/>
      <c r="G8" s="373"/>
      <c r="H8" s="374"/>
      <c r="I8" s="372"/>
      <c r="J8" s="373"/>
      <c r="K8" s="375"/>
      <c r="L8" s="5">
        <v>2</v>
      </c>
    </row>
    <row r="9" spans="1:12" ht="69.75" customHeight="1" thickBot="1" x14ac:dyDescent="0.3">
      <c r="A9" s="7" t="s">
        <v>12</v>
      </c>
      <c r="B9" s="467" t="s">
        <v>331</v>
      </c>
      <c r="C9" s="468"/>
      <c r="D9" s="468"/>
      <c r="E9" s="468"/>
      <c r="F9" s="468"/>
      <c r="G9" s="468"/>
      <c r="H9" s="468"/>
      <c r="I9" s="468"/>
      <c r="J9" s="468"/>
      <c r="K9" s="469"/>
      <c r="L9" s="5">
        <v>3</v>
      </c>
    </row>
    <row r="10" spans="1:12" ht="30" customHeight="1" thickBot="1" x14ac:dyDescent="0.3">
      <c r="A10" s="7" t="s">
        <v>14</v>
      </c>
      <c r="B10" s="379" t="s">
        <v>283</v>
      </c>
      <c r="C10" s="380"/>
      <c r="D10" s="380"/>
      <c r="E10" s="380"/>
      <c r="F10" s="6" t="s">
        <v>16</v>
      </c>
      <c r="G10" s="381" t="s">
        <v>17</v>
      </c>
      <c r="H10" s="382"/>
      <c r="I10" s="382"/>
      <c r="J10" s="382"/>
      <c r="K10" s="383"/>
      <c r="L10" s="5">
        <v>4</v>
      </c>
    </row>
    <row r="11" spans="1:12" ht="98.25" customHeight="1" thickBot="1" x14ac:dyDescent="0.3">
      <c r="A11" s="6" t="s">
        <v>18</v>
      </c>
      <c r="B11" s="372" t="s">
        <v>19</v>
      </c>
      <c r="C11" s="374"/>
      <c r="D11" s="6" t="s">
        <v>20</v>
      </c>
      <c r="E11" s="64" t="s">
        <v>332</v>
      </c>
      <c r="F11" s="64" t="s">
        <v>333</v>
      </c>
      <c r="G11" s="64" t="s">
        <v>183</v>
      </c>
      <c r="H11" s="64" t="s">
        <v>105</v>
      </c>
      <c r="I11" s="64" t="s">
        <v>106</v>
      </c>
      <c r="J11" s="64" t="s">
        <v>107</v>
      </c>
      <c r="K11" s="64"/>
      <c r="L11" s="5">
        <v>5</v>
      </c>
    </row>
    <row r="12" spans="1:12" ht="151.5" customHeight="1" thickBot="1" x14ac:dyDescent="0.3">
      <c r="A12" s="6" t="s">
        <v>24</v>
      </c>
      <c r="B12" s="452" t="s">
        <v>334</v>
      </c>
      <c r="C12" s="453"/>
      <c r="D12" s="453"/>
      <c r="E12" s="453"/>
      <c r="F12" s="453"/>
      <c r="G12" s="6" t="s">
        <v>26</v>
      </c>
      <c r="H12" s="452" t="s">
        <v>335</v>
      </c>
      <c r="I12" s="453"/>
      <c r="J12" s="453"/>
      <c r="K12" s="454"/>
      <c r="L12" s="5">
        <v>6</v>
      </c>
    </row>
    <row r="13" spans="1:12" ht="60" customHeight="1" thickBot="1" x14ac:dyDescent="0.3">
      <c r="A13" s="6" t="s">
        <v>28</v>
      </c>
      <c r="B13" s="452" t="s">
        <v>336</v>
      </c>
      <c r="C13" s="453"/>
      <c r="D13" s="453"/>
      <c r="E13" s="453"/>
      <c r="F13" s="453"/>
      <c r="G13" s="453"/>
      <c r="H13" s="453"/>
      <c r="I13" s="454"/>
      <c r="J13" s="6" t="s">
        <v>30</v>
      </c>
      <c r="K13" s="119" t="s">
        <v>289</v>
      </c>
      <c r="L13" s="12">
        <v>7</v>
      </c>
    </row>
    <row r="14" spans="1:12" ht="51.75" customHeight="1" thickBot="1" x14ac:dyDescent="0.3">
      <c r="A14" s="6" t="s">
        <v>32</v>
      </c>
      <c r="B14" s="390" t="s">
        <v>33</v>
      </c>
      <c r="C14" s="391"/>
      <c r="D14" s="6" t="s">
        <v>34</v>
      </c>
      <c r="E14" s="13" t="s">
        <v>249</v>
      </c>
      <c r="F14" s="6" t="s">
        <v>36</v>
      </c>
      <c r="G14" s="14">
        <v>5</v>
      </c>
      <c r="H14" s="6" t="s">
        <v>37</v>
      </c>
      <c r="I14" s="93">
        <v>90</v>
      </c>
      <c r="J14" s="6" t="s">
        <v>38</v>
      </c>
      <c r="K14" s="90" t="s">
        <v>290</v>
      </c>
      <c r="L14" s="12">
        <v>8</v>
      </c>
    </row>
    <row r="15" spans="1:12" ht="45" customHeight="1" thickBot="1" x14ac:dyDescent="0.3">
      <c r="A15" s="17" t="s">
        <v>40</v>
      </c>
      <c r="B15" s="18" t="s">
        <v>41</v>
      </c>
      <c r="C15" s="73">
        <v>2020</v>
      </c>
      <c r="D15" s="21"/>
      <c r="E15" s="21"/>
      <c r="F15" s="22" t="s">
        <v>42</v>
      </c>
      <c r="G15" s="74">
        <v>2020</v>
      </c>
      <c r="H15" s="21"/>
      <c r="I15" s="21"/>
      <c r="J15" s="21"/>
      <c r="K15" s="24"/>
      <c r="L15" s="12">
        <v>9</v>
      </c>
    </row>
    <row r="16" spans="1:12" ht="18.75" customHeight="1" x14ac:dyDescent="0.25">
      <c r="A16" s="392" t="s">
        <v>43</v>
      </c>
      <c r="B16" s="393"/>
      <c r="C16" s="394" t="s">
        <v>44</v>
      </c>
      <c r="D16" s="395"/>
      <c r="E16" s="394" t="s">
        <v>45</v>
      </c>
      <c r="F16" s="395"/>
      <c r="G16" s="394" t="s">
        <v>46</v>
      </c>
      <c r="H16" s="395"/>
      <c r="I16" s="394" t="s">
        <v>47</v>
      </c>
      <c r="J16" s="395"/>
      <c r="K16" s="25" t="s">
        <v>48</v>
      </c>
      <c r="L16" s="396">
        <v>10</v>
      </c>
    </row>
    <row r="17" spans="1:15" ht="76.5" customHeight="1" x14ac:dyDescent="0.25">
      <c r="A17" s="399" t="str">
        <f>+E11</f>
        <v>Número de bienes devolutivos entregados para uso y servicio de funcionarios y contratistas en las dependencias de la entidad</v>
      </c>
      <c r="B17" s="400"/>
      <c r="C17" s="401"/>
      <c r="D17" s="402"/>
      <c r="E17" s="401"/>
      <c r="F17" s="402"/>
      <c r="G17" s="401"/>
      <c r="H17" s="402"/>
      <c r="I17" s="401"/>
      <c r="J17" s="402"/>
      <c r="K17" s="403"/>
      <c r="L17" s="397"/>
    </row>
    <row r="18" spans="1:15" ht="61.5" customHeight="1" x14ac:dyDescent="0.25">
      <c r="A18" s="399" t="str">
        <f>+F11</f>
        <v>Número Total de bienes devolutivos recibidos en el almacén y registrados en el aplicativo Sistema Integrado de Almacén</v>
      </c>
      <c r="B18" s="400"/>
      <c r="C18" s="401"/>
      <c r="D18" s="402"/>
      <c r="E18" s="401"/>
      <c r="F18" s="402"/>
      <c r="G18" s="401"/>
      <c r="H18" s="402"/>
      <c r="I18" s="401"/>
      <c r="J18" s="402"/>
      <c r="K18" s="404"/>
      <c r="L18" s="397"/>
    </row>
    <row r="19" spans="1:15" ht="21.75" customHeight="1" x14ac:dyDescent="0.25">
      <c r="A19" s="399" t="str">
        <f>+G11</f>
        <v>Variable 3</v>
      </c>
      <c r="B19" s="400"/>
      <c r="C19" s="401"/>
      <c r="D19" s="402"/>
      <c r="E19" s="401"/>
      <c r="F19" s="402"/>
      <c r="G19" s="401"/>
      <c r="H19" s="402"/>
      <c r="I19" s="401"/>
      <c r="J19" s="402"/>
      <c r="K19" s="404"/>
      <c r="L19" s="397"/>
    </row>
    <row r="20" spans="1:15" ht="21.75" customHeight="1" x14ac:dyDescent="0.25">
      <c r="A20" s="399" t="str">
        <f>+H11</f>
        <v>Variable 4</v>
      </c>
      <c r="B20" s="400"/>
      <c r="C20" s="401"/>
      <c r="D20" s="402"/>
      <c r="E20" s="401"/>
      <c r="F20" s="402"/>
      <c r="G20" s="401"/>
      <c r="H20" s="402"/>
      <c r="I20" s="401"/>
      <c r="J20" s="402"/>
      <c r="K20" s="404"/>
      <c r="L20" s="397"/>
    </row>
    <row r="21" spans="1:15" ht="21.75" customHeight="1" x14ac:dyDescent="0.25">
      <c r="A21" s="399" t="str">
        <f>+I11</f>
        <v>Variable 5</v>
      </c>
      <c r="B21" s="400"/>
      <c r="C21" s="401"/>
      <c r="D21" s="402"/>
      <c r="E21" s="401"/>
      <c r="F21" s="402"/>
      <c r="G21" s="401"/>
      <c r="H21" s="402"/>
      <c r="I21" s="401"/>
      <c r="J21" s="402"/>
      <c r="K21" s="404"/>
      <c r="L21" s="397"/>
    </row>
    <row r="22" spans="1:15" ht="21.75" customHeight="1" thickBot="1" x14ac:dyDescent="0.3">
      <c r="A22" s="399" t="str">
        <f>+J11</f>
        <v>Variable 6</v>
      </c>
      <c r="B22" s="400"/>
      <c r="C22" s="405"/>
      <c r="D22" s="406"/>
      <c r="E22" s="405"/>
      <c r="F22" s="406"/>
      <c r="G22" s="405"/>
      <c r="H22" s="406"/>
      <c r="I22" s="405"/>
      <c r="J22" s="406"/>
      <c r="K22" s="404"/>
      <c r="L22" s="398"/>
    </row>
    <row r="23" spans="1:15" ht="18" customHeight="1" x14ac:dyDescent="0.25">
      <c r="A23" s="431" t="s">
        <v>49</v>
      </c>
      <c r="B23" s="26" t="s">
        <v>50</v>
      </c>
      <c r="C23" s="435" t="s">
        <v>51</v>
      </c>
      <c r="D23" s="435"/>
      <c r="E23" s="413" t="s">
        <v>52</v>
      </c>
      <c r="F23" s="413"/>
      <c r="G23" s="414"/>
      <c r="H23" s="415" t="s">
        <v>53</v>
      </c>
      <c r="I23" s="28"/>
      <c r="J23" s="28"/>
      <c r="K23" s="29"/>
      <c r="L23" s="417">
        <v>11</v>
      </c>
    </row>
    <row r="24" spans="1:15" ht="19.5" customHeight="1" x14ac:dyDescent="0.25">
      <c r="A24" s="432"/>
      <c r="B24" s="30" t="s">
        <v>54</v>
      </c>
      <c r="C24" s="31" t="s">
        <v>55</v>
      </c>
      <c r="D24" s="31" t="s">
        <v>56</v>
      </c>
      <c r="E24" s="32" t="s">
        <v>57</v>
      </c>
      <c r="F24" s="33" t="s">
        <v>58</v>
      </c>
      <c r="G24" s="34" t="s">
        <v>59</v>
      </c>
      <c r="H24" s="416"/>
      <c r="I24" s="35"/>
      <c r="J24" s="36"/>
      <c r="K24" s="37"/>
      <c r="L24" s="418"/>
      <c r="O24" s="123"/>
    </row>
    <row r="25" spans="1:15" ht="20.25" customHeight="1" x14ac:dyDescent="0.25">
      <c r="A25" s="433"/>
      <c r="B25" s="38">
        <v>1</v>
      </c>
      <c r="C25" s="509">
        <v>0.9</v>
      </c>
      <c r="D25" s="81">
        <v>0.9</v>
      </c>
      <c r="E25" s="91" t="s">
        <v>291</v>
      </c>
      <c r="F25" s="91" t="s">
        <v>292</v>
      </c>
      <c r="G25" s="91" t="s">
        <v>293</v>
      </c>
      <c r="H25" s="120" t="e">
        <f>+C17/C18</f>
        <v>#DIV/0!</v>
      </c>
      <c r="I25" s="35"/>
      <c r="J25" s="41"/>
      <c r="K25" s="37"/>
      <c r="L25" s="418"/>
    </row>
    <row r="26" spans="1:15" ht="15.75" customHeight="1" x14ac:dyDescent="0.25">
      <c r="A26" s="433"/>
      <c r="B26" s="42">
        <v>2</v>
      </c>
      <c r="C26" s="509"/>
      <c r="D26" s="81">
        <v>0.9</v>
      </c>
      <c r="E26" s="91" t="s">
        <v>291</v>
      </c>
      <c r="F26" s="91" t="s">
        <v>292</v>
      </c>
      <c r="G26" s="91" t="s">
        <v>293</v>
      </c>
      <c r="H26" s="120" t="e">
        <f>+E17/E18</f>
        <v>#DIV/0!</v>
      </c>
      <c r="I26" s="35"/>
      <c r="J26" s="41"/>
      <c r="K26" s="37"/>
      <c r="L26" s="418"/>
    </row>
    <row r="27" spans="1:15" ht="17.25" customHeight="1" x14ac:dyDescent="0.3">
      <c r="A27" s="433"/>
      <c r="B27" s="42">
        <v>3</v>
      </c>
      <c r="C27" s="509"/>
      <c r="D27" s="81">
        <v>0.9</v>
      </c>
      <c r="E27" s="91" t="s">
        <v>291</v>
      </c>
      <c r="F27" s="91" t="s">
        <v>292</v>
      </c>
      <c r="G27" s="91" t="s">
        <v>293</v>
      </c>
      <c r="H27" s="120" t="e">
        <f>+G17/G18</f>
        <v>#DIV/0!</v>
      </c>
      <c r="I27" s="44"/>
      <c r="J27" s="41"/>
      <c r="K27" s="37"/>
      <c r="L27" s="418"/>
    </row>
    <row r="28" spans="1:15" ht="16.5" customHeight="1" thickBot="1" x14ac:dyDescent="0.3">
      <c r="A28" s="434"/>
      <c r="B28" s="45">
        <v>4</v>
      </c>
      <c r="C28" s="510"/>
      <c r="D28" s="79">
        <v>0.9</v>
      </c>
      <c r="E28" s="121" t="s">
        <v>291</v>
      </c>
      <c r="F28" s="121" t="s">
        <v>292</v>
      </c>
      <c r="G28" s="121" t="s">
        <v>293</v>
      </c>
      <c r="H28" s="122" t="e">
        <f>+I17/I18</f>
        <v>#DIV/0!</v>
      </c>
      <c r="I28" s="48"/>
      <c r="J28" s="49"/>
      <c r="K28" s="50"/>
      <c r="L28" s="418"/>
    </row>
    <row r="29" spans="1:15" ht="97.5" customHeight="1" x14ac:dyDescent="0.25">
      <c r="A29" s="51" t="s">
        <v>60</v>
      </c>
      <c r="B29" s="456" t="s">
        <v>337</v>
      </c>
      <c r="C29" s="456"/>
      <c r="D29" s="456"/>
      <c r="E29" s="456"/>
      <c r="F29" s="456"/>
      <c r="G29" s="456"/>
      <c r="H29" s="456"/>
      <c r="I29" s="456"/>
      <c r="J29" s="456"/>
      <c r="K29" s="456"/>
      <c r="L29" s="52">
        <v>12</v>
      </c>
    </row>
    <row r="30" spans="1:15" ht="195.75" customHeight="1" thickBot="1" x14ac:dyDescent="0.3">
      <c r="A30" s="6" t="s">
        <v>62</v>
      </c>
      <c r="B30" s="457" t="s">
        <v>338</v>
      </c>
      <c r="C30" s="458"/>
      <c r="D30" s="458"/>
      <c r="E30" s="458"/>
      <c r="F30" s="458"/>
      <c r="G30" s="458"/>
      <c r="H30" s="458"/>
      <c r="I30" s="458"/>
      <c r="J30" s="458"/>
      <c r="K30" s="459"/>
      <c r="L30" s="53">
        <v>13</v>
      </c>
    </row>
    <row r="31" spans="1:15" ht="30.75" customHeight="1" x14ac:dyDescent="0.25">
      <c r="A31" s="425" t="s">
        <v>64</v>
      </c>
      <c r="B31" s="409" t="s">
        <v>65</v>
      </c>
      <c r="C31" s="409"/>
      <c r="D31" s="460" t="s">
        <v>339</v>
      </c>
      <c r="E31" s="460"/>
      <c r="F31" s="460"/>
      <c r="G31" s="460"/>
      <c r="H31" s="54" t="s">
        <v>67</v>
      </c>
      <c r="I31" s="460" t="s">
        <v>297</v>
      </c>
      <c r="J31" s="460"/>
      <c r="K31" s="460"/>
      <c r="L31" s="427">
        <v>14</v>
      </c>
    </row>
    <row r="32" spans="1:15" ht="36" customHeight="1" x14ac:dyDescent="0.25">
      <c r="A32" s="425"/>
      <c r="B32" s="430" t="s">
        <v>16</v>
      </c>
      <c r="C32" s="430"/>
      <c r="D32" s="461" t="s">
        <v>298</v>
      </c>
      <c r="E32" s="462"/>
      <c r="F32" s="462"/>
      <c r="G32" s="463"/>
      <c r="H32" s="54" t="s">
        <v>70</v>
      </c>
      <c r="I32" s="460" t="s">
        <v>340</v>
      </c>
      <c r="J32" s="460"/>
      <c r="K32" s="460"/>
      <c r="L32" s="428"/>
    </row>
    <row r="33" spans="1:12" ht="30.75" customHeight="1" thickBot="1" x14ac:dyDescent="0.3">
      <c r="A33" s="425"/>
      <c r="B33" s="409" t="s">
        <v>72</v>
      </c>
      <c r="C33" s="409"/>
      <c r="D33" s="464" t="s">
        <v>341</v>
      </c>
      <c r="E33" s="465"/>
      <c r="F33" s="465"/>
      <c r="G33" s="465"/>
      <c r="H33" s="465"/>
      <c r="I33" s="465"/>
      <c r="J33" s="465"/>
      <c r="K33" s="466"/>
      <c r="L33" s="429"/>
    </row>
    <row r="34" spans="1:12" ht="30.75" customHeight="1" x14ac:dyDescent="0.25">
      <c r="A34" s="407" t="s">
        <v>73</v>
      </c>
      <c r="B34" s="409" t="s">
        <v>65</v>
      </c>
      <c r="C34" s="409"/>
      <c r="D34" s="410" t="s">
        <v>74</v>
      </c>
      <c r="E34" s="411"/>
      <c r="F34" s="411"/>
      <c r="G34" s="412"/>
      <c r="H34" s="54" t="s">
        <v>67</v>
      </c>
      <c r="I34" s="410" t="s">
        <v>75</v>
      </c>
      <c r="J34" s="411"/>
      <c r="K34" s="412"/>
      <c r="L34" s="427">
        <v>15</v>
      </c>
    </row>
    <row r="35" spans="1:12" ht="30.75" customHeight="1" thickBot="1" x14ac:dyDescent="0.3">
      <c r="A35" s="408"/>
      <c r="B35" s="436" t="s">
        <v>70</v>
      </c>
      <c r="C35" s="436"/>
      <c r="D35" s="437" t="s">
        <v>76</v>
      </c>
      <c r="E35" s="438"/>
      <c r="F35" s="438"/>
      <c r="G35" s="439"/>
      <c r="H35" s="59" t="s">
        <v>72</v>
      </c>
      <c r="I35" s="440" t="s">
        <v>77</v>
      </c>
      <c r="J35" s="438"/>
      <c r="K35" s="439"/>
      <c r="L35" s="429"/>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D35" r:id="rId1" display="wcastro@ins.gov.co/svillarreal@ins.gov.co"/>
    <hyperlink ref="A1" location="Índice!A1" display="volver"/>
  </hyperlinks>
  <printOptions horizontalCentered="1" verticalCentered="1"/>
  <pageMargins left="0" right="0" top="0" bottom="0" header="0" footer="0"/>
  <pageSetup scale="41" orientation="portrait" r:id="rId2"/>
  <headerFooter>
    <oddFooter>&amp;C&amp;P  de  &amp;N&amp;R&amp;A</oddFooter>
  </headerFooter>
  <drawing r:id="rId3"/>
  <legacyDrawing r:id="rId4"/>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5"/>
  <sheetViews>
    <sheetView showGridLines="0" showWhiteSpace="0" view="pageBreakPreview" zoomScale="70" zoomScaleNormal="70" zoomScaleSheetLayoutView="70" workbookViewId="0"/>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63" t="s">
        <v>98</v>
      </c>
      <c r="B1" s="1"/>
      <c r="C1" s="1"/>
      <c r="D1" s="360" t="s">
        <v>0</v>
      </c>
      <c r="E1" s="361"/>
      <c r="F1" s="361" t="s">
        <v>1</v>
      </c>
      <c r="G1" s="361"/>
      <c r="H1" s="361"/>
      <c r="I1" s="361" t="s">
        <v>2</v>
      </c>
      <c r="J1" s="361"/>
      <c r="K1" s="361"/>
    </row>
    <row r="2" spans="1:12" ht="27" customHeight="1" x14ac:dyDescent="0.25">
      <c r="A2" s="1"/>
      <c r="B2" s="1"/>
      <c r="C2" s="1"/>
      <c r="D2" s="361"/>
      <c r="E2" s="361"/>
      <c r="F2" s="361"/>
      <c r="G2" s="361"/>
      <c r="H2" s="361"/>
      <c r="I2" s="361"/>
      <c r="J2" s="361"/>
      <c r="K2" s="361"/>
    </row>
    <row r="3" spans="1:12" ht="17.25" customHeight="1" x14ac:dyDescent="0.25">
      <c r="A3" s="1"/>
      <c r="B3" s="1"/>
      <c r="C3" s="1"/>
      <c r="D3" s="361"/>
      <c r="E3" s="361"/>
      <c r="F3" s="361" t="s">
        <v>3</v>
      </c>
      <c r="G3" s="361"/>
      <c r="H3" s="361"/>
      <c r="I3" s="363">
        <v>44246</v>
      </c>
      <c r="J3" s="363"/>
      <c r="K3" s="363"/>
    </row>
    <row r="4" spans="1:12" ht="17.25" customHeight="1" thickBot="1" x14ac:dyDescent="0.3">
      <c r="A4" s="1"/>
      <c r="B4" s="1"/>
      <c r="C4" s="1"/>
      <c r="D4" s="362"/>
      <c r="E4" s="362"/>
      <c r="F4" s="362"/>
      <c r="G4" s="362"/>
      <c r="H4" s="362"/>
      <c r="I4" s="364"/>
      <c r="J4" s="364"/>
      <c r="K4" s="364"/>
    </row>
    <row r="5" spans="1:12" ht="36.75" customHeight="1" thickBot="1" x14ac:dyDescent="0.3">
      <c r="A5" s="357" t="s">
        <v>4</v>
      </c>
      <c r="B5" s="358"/>
      <c r="C5" s="358"/>
      <c r="D5" s="358"/>
      <c r="E5" s="358"/>
      <c r="F5" s="358"/>
      <c r="G5" s="358"/>
      <c r="H5" s="358"/>
      <c r="I5" s="358"/>
      <c r="J5" s="358"/>
      <c r="K5" s="359"/>
      <c r="L5" s="2"/>
    </row>
    <row r="6" spans="1:12" ht="27" customHeight="1" thickBot="1" x14ac:dyDescent="0.3">
      <c r="A6" s="365" t="s">
        <v>5</v>
      </c>
      <c r="B6" s="366"/>
      <c r="C6" s="366"/>
      <c r="D6" s="366"/>
      <c r="E6" s="366"/>
      <c r="F6" s="366"/>
      <c r="G6" s="366"/>
      <c r="H6" s="366"/>
      <c r="I6" s="366"/>
      <c r="J6" s="366"/>
      <c r="K6" s="367"/>
      <c r="L6" s="2"/>
    </row>
    <row r="7" spans="1:12" ht="54" customHeight="1" thickBot="1" x14ac:dyDescent="0.3">
      <c r="A7" s="3" t="s">
        <v>6</v>
      </c>
      <c r="B7" s="368" t="s">
        <v>342</v>
      </c>
      <c r="C7" s="368"/>
      <c r="D7" s="368"/>
      <c r="E7" s="368"/>
      <c r="F7" s="4" t="s">
        <v>8</v>
      </c>
      <c r="G7" s="369" t="s">
        <v>343</v>
      </c>
      <c r="H7" s="370"/>
      <c r="I7" s="370"/>
      <c r="J7" s="370"/>
      <c r="K7" s="371"/>
      <c r="L7" s="5">
        <v>1</v>
      </c>
    </row>
    <row r="8" spans="1:12" ht="57" customHeight="1" thickBot="1" x14ac:dyDescent="0.3">
      <c r="A8" s="58" t="s">
        <v>10</v>
      </c>
      <c r="B8" s="372" t="s">
        <v>344</v>
      </c>
      <c r="C8" s="373"/>
      <c r="D8" s="373"/>
      <c r="E8" s="374"/>
      <c r="F8" s="372" t="s">
        <v>345</v>
      </c>
      <c r="G8" s="373"/>
      <c r="H8" s="374"/>
      <c r="I8" s="372"/>
      <c r="J8" s="373"/>
      <c r="K8" s="375"/>
      <c r="L8" s="5">
        <v>2</v>
      </c>
    </row>
    <row r="9" spans="1:12" ht="57.75" customHeight="1" thickBot="1" x14ac:dyDescent="0.3">
      <c r="A9" s="7" t="s">
        <v>12</v>
      </c>
      <c r="B9" s="376" t="s">
        <v>346</v>
      </c>
      <c r="C9" s="514"/>
      <c r="D9" s="514"/>
      <c r="E9" s="514"/>
      <c r="F9" s="514"/>
      <c r="G9" s="514"/>
      <c r="H9" s="514"/>
      <c r="I9" s="514"/>
      <c r="J9" s="514"/>
      <c r="K9" s="515"/>
      <c r="L9" s="5">
        <v>3</v>
      </c>
    </row>
    <row r="10" spans="1:12" ht="30" customHeight="1" thickBot="1" x14ac:dyDescent="0.3">
      <c r="A10" s="7" t="s">
        <v>14</v>
      </c>
      <c r="B10" s="379" t="s">
        <v>347</v>
      </c>
      <c r="C10" s="380"/>
      <c r="D10" s="380"/>
      <c r="E10" s="380"/>
      <c r="F10" s="58" t="s">
        <v>16</v>
      </c>
      <c r="G10" s="381" t="s">
        <v>348</v>
      </c>
      <c r="H10" s="382"/>
      <c r="I10" s="382"/>
      <c r="J10" s="382"/>
      <c r="K10" s="383"/>
      <c r="L10" s="5">
        <v>4</v>
      </c>
    </row>
    <row r="11" spans="1:12" ht="67.5" customHeight="1" thickBot="1" x14ac:dyDescent="0.3">
      <c r="A11" s="58" t="s">
        <v>18</v>
      </c>
      <c r="B11" s="372" t="s">
        <v>102</v>
      </c>
      <c r="C11" s="374"/>
      <c r="D11" s="58" t="s">
        <v>20</v>
      </c>
      <c r="E11" s="64" t="s">
        <v>349</v>
      </c>
      <c r="F11" s="64" t="s">
        <v>350</v>
      </c>
      <c r="G11" s="64" t="s">
        <v>351</v>
      </c>
      <c r="H11" s="64" t="s">
        <v>105</v>
      </c>
      <c r="I11" s="64" t="s">
        <v>106</v>
      </c>
      <c r="J11" s="64" t="s">
        <v>107</v>
      </c>
      <c r="K11" s="64"/>
      <c r="L11" s="5">
        <v>5</v>
      </c>
    </row>
    <row r="12" spans="1:12" ht="117" customHeight="1" thickBot="1" x14ac:dyDescent="0.3">
      <c r="A12" s="58" t="s">
        <v>24</v>
      </c>
      <c r="B12" s="384" t="s">
        <v>352</v>
      </c>
      <c r="C12" s="385"/>
      <c r="D12" s="385"/>
      <c r="E12" s="385"/>
      <c r="F12" s="385"/>
      <c r="G12" s="58" t="s">
        <v>26</v>
      </c>
      <c r="H12" s="384" t="s">
        <v>353</v>
      </c>
      <c r="I12" s="453"/>
      <c r="J12" s="453"/>
      <c r="K12" s="454"/>
      <c r="L12" s="5">
        <v>6</v>
      </c>
    </row>
    <row r="13" spans="1:12" ht="60" customHeight="1" thickBot="1" x14ac:dyDescent="0.3">
      <c r="A13" s="58" t="s">
        <v>28</v>
      </c>
      <c r="B13" s="384" t="s">
        <v>354</v>
      </c>
      <c r="C13" s="385"/>
      <c r="D13" s="385"/>
      <c r="E13" s="385"/>
      <c r="F13" s="385"/>
      <c r="G13" s="385"/>
      <c r="H13" s="385"/>
      <c r="I13" s="389"/>
      <c r="J13" s="58" t="s">
        <v>30</v>
      </c>
      <c r="K13" s="10" t="s">
        <v>355</v>
      </c>
      <c r="L13" s="55">
        <v>7</v>
      </c>
    </row>
    <row r="14" spans="1:12" ht="51.75" customHeight="1" thickBot="1" x14ac:dyDescent="0.3">
      <c r="A14" s="58" t="s">
        <v>32</v>
      </c>
      <c r="B14" s="390" t="s">
        <v>33</v>
      </c>
      <c r="C14" s="391"/>
      <c r="D14" s="58" t="s">
        <v>34</v>
      </c>
      <c r="E14" s="13" t="s">
        <v>35</v>
      </c>
      <c r="F14" s="58" t="s">
        <v>36</v>
      </c>
      <c r="G14" s="65">
        <v>15</v>
      </c>
      <c r="H14" s="58" t="s">
        <v>37</v>
      </c>
      <c r="I14" s="124">
        <v>1</v>
      </c>
      <c r="J14" s="58" t="s">
        <v>38</v>
      </c>
      <c r="K14" s="125" t="s">
        <v>356</v>
      </c>
      <c r="L14" s="55">
        <v>8</v>
      </c>
    </row>
    <row r="15" spans="1:12" ht="45" customHeight="1" thickBot="1" x14ac:dyDescent="0.3">
      <c r="A15" s="17" t="s">
        <v>40</v>
      </c>
      <c r="B15" s="18" t="s">
        <v>41</v>
      </c>
      <c r="C15" s="73">
        <v>2019</v>
      </c>
      <c r="D15" s="126"/>
      <c r="E15" s="126"/>
      <c r="F15" s="22" t="s">
        <v>42</v>
      </c>
      <c r="G15" s="74">
        <v>2022</v>
      </c>
      <c r="H15" s="126"/>
      <c r="I15" s="126"/>
      <c r="J15" s="126"/>
      <c r="K15" s="127"/>
      <c r="L15" s="55">
        <v>9</v>
      </c>
    </row>
    <row r="16" spans="1:12" ht="18.75" customHeight="1" x14ac:dyDescent="0.25">
      <c r="A16" s="392" t="s">
        <v>43</v>
      </c>
      <c r="B16" s="393"/>
      <c r="C16" s="394" t="s">
        <v>44</v>
      </c>
      <c r="D16" s="395"/>
      <c r="E16" s="394" t="s">
        <v>45</v>
      </c>
      <c r="F16" s="395"/>
      <c r="G16" s="394" t="s">
        <v>46</v>
      </c>
      <c r="H16" s="395"/>
      <c r="I16" s="394" t="s">
        <v>47</v>
      </c>
      <c r="J16" s="395"/>
      <c r="K16" s="25" t="s">
        <v>48</v>
      </c>
      <c r="L16" s="396">
        <v>10</v>
      </c>
    </row>
    <row r="17" spans="1:12" ht="35.25" customHeight="1" x14ac:dyDescent="0.25">
      <c r="A17" s="399" t="str">
        <f>+E11</f>
        <v>Variable 1 Número de actividades de divulgación ejecutadas de la estrategia de apropiación social de la ciencia del ONS</v>
      </c>
      <c r="B17" s="400"/>
      <c r="C17" s="401"/>
      <c r="D17" s="402"/>
      <c r="E17" s="401"/>
      <c r="F17" s="402"/>
      <c r="G17" s="401"/>
      <c r="H17" s="402"/>
      <c r="I17" s="401"/>
      <c r="J17" s="402"/>
      <c r="K17" s="403"/>
      <c r="L17" s="397"/>
    </row>
    <row r="18" spans="1:12" ht="21.75" customHeight="1" x14ac:dyDescent="0.25">
      <c r="A18" s="399" t="str">
        <f>+F11</f>
        <v xml:space="preserve">Variable 2 Actividades de divulgación programadas en la estrategia social de la ciencia para el ONS </v>
      </c>
      <c r="B18" s="400"/>
      <c r="C18" s="401"/>
      <c r="D18" s="402"/>
      <c r="E18" s="401"/>
      <c r="F18" s="402"/>
      <c r="G18" s="401"/>
      <c r="H18" s="402"/>
      <c r="I18" s="401"/>
      <c r="J18" s="402"/>
      <c r="K18" s="404"/>
      <c r="L18" s="397"/>
    </row>
    <row r="19" spans="1:12" ht="21.75" customHeight="1" x14ac:dyDescent="0.25">
      <c r="A19" s="399" t="str">
        <f>+G11</f>
        <v>Variable 3 *100</v>
      </c>
      <c r="B19" s="400"/>
      <c r="C19" s="401"/>
      <c r="D19" s="402"/>
      <c r="E19" s="401"/>
      <c r="F19" s="402"/>
      <c r="G19" s="401"/>
      <c r="H19" s="402"/>
      <c r="I19" s="401"/>
      <c r="J19" s="402"/>
      <c r="K19" s="404"/>
      <c r="L19" s="397"/>
    </row>
    <row r="20" spans="1:12" ht="21.75" customHeight="1" x14ac:dyDescent="0.25">
      <c r="A20" s="399" t="str">
        <f>+H11</f>
        <v>Variable 4</v>
      </c>
      <c r="B20" s="400"/>
      <c r="C20" s="401"/>
      <c r="D20" s="402"/>
      <c r="E20" s="401"/>
      <c r="F20" s="402"/>
      <c r="G20" s="401"/>
      <c r="H20" s="402"/>
      <c r="I20" s="401"/>
      <c r="J20" s="402"/>
      <c r="K20" s="404"/>
      <c r="L20" s="397"/>
    </row>
    <row r="21" spans="1:12" ht="21.75" customHeight="1" x14ac:dyDescent="0.25">
      <c r="A21" s="399" t="str">
        <f>+I11</f>
        <v>Variable 5</v>
      </c>
      <c r="B21" s="400"/>
      <c r="C21" s="401"/>
      <c r="D21" s="402"/>
      <c r="E21" s="401"/>
      <c r="F21" s="402"/>
      <c r="G21" s="401"/>
      <c r="H21" s="402"/>
      <c r="I21" s="401"/>
      <c r="J21" s="402"/>
      <c r="K21" s="404"/>
      <c r="L21" s="397"/>
    </row>
    <row r="22" spans="1:12" ht="21.75" customHeight="1" thickBot="1" x14ac:dyDescent="0.3">
      <c r="A22" s="399" t="str">
        <f>+J11</f>
        <v>Variable 6</v>
      </c>
      <c r="B22" s="400"/>
      <c r="C22" s="405"/>
      <c r="D22" s="406"/>
      <c r="E22" s="405"/>
      <c r="F22" s="406"/>
      <c r="G22" s="405"/>
      <c r="H22" s="406"/>
      <c r="I22" s="405"/>
      <c r="J22" s="406"/>
      <c r="K22" s="404"/>
      <c r="L22" s="398"/>
    </row>
    <row r="23" spans="1:12" ht="18" customHeight="1" x14ac:dyDescent="0.25">
      <c r="A23" s="431" t="s">
        <v>49</v>
      </c>
      <c r="B23" s="27" t="s">
        <v>50</v>
      </c>
      <c r="C23" s="435" t="s">
        <v>51</v>
      </c>
      <c r="D23" s="435"/>
      <c r="E23" s="413" t="s">
        <v>52</v>
      </c>
      <c r="F23" s="413"/>
      <c r="G23" s="414"/>
      <c r="H23" s="415" t="s">
        <v>53</v>
      </c>
      <c r="I23" s="28"/>
      <c r="J23" s="28"/>
      <c r="K23" s="29"/>
      <c r="L23" s="417">
        <v>11</v>
      </c>
    </row>
    <row r="24" spans="1:12" ht="19.5" customHeight="1" x14ac:dyDescent="0.25">
      <c r="A24" s="432"/>
      <c r="B24" s="30" t="s">
        <v>54</v>
      </c>
      <c r="C24" s="31" t="s">
        <v>55</v>
      </c>
      <c r="D24" s="31" t="s">
        <v>56</v>
      </c>
      <c r="E24" s="32" t="s">
        <v>57</v>
      </c>
      <c r="F24" s="33" t="s">
        <v>58</v>
      </c>
      <c r="G24" s="34" t="s">
        <v>59</v>
      </c>
      <c r="H24" s="416"/>
      <c r="I24" s="35"/>
      <c r="J24" s="36"/>
      <c r="K24" s="37"/>
      <c r="L24" s="418"/>
    </row>
    <row r="25" spans="1:12" ht="20.25" customHeight="1" thickBot="1" x14ac:dyDescent="0.3">
      <c r="A25" s="433"/>
      <c r="B25" s="38">
        <v>1</v>
      </c>
      <c r="C25" s="501">
        <v>0.98</v>
      </c>
      <c r="D25" s="128">
        <v>0.98</v>
      </c>
      <c r="E25" s="129">
        <v>0.95</v>
      </c>
      <c r="F25" s="130">
        <v>0.98</v>
      </c>
      <c r="G25" s="130">
        <v>1</v>
      </c>
      <c r="H25" s="40"/>
      <c r="I25" s="35"/>
      <c r="J25" s="41"/>
      <c r="K25" s="37"/>
      <c r="L25" s="418"/>
    </row>
    <row r="26" spans="1:12" ht="15.75" customHeight="1" x14ac:dyDescent="0.25">
      <c r="A26" s="433"/>
      <c r="B26" s="42">
        <v>2</v>
      </c>
      <c r="C26" s="419"/>
      <c r="D26" s="94">
        <v>0.98</v>
      </c>
      <c r="E26" s="130">
        <v>0.95</v>
      </c>
      <c r="F26" s="130">
        <v>0.98</v>
      </c>
      <c r="G26" s="130">
        <v>1</v>
      </c>
      <c r="H26" s="40"/>
      <c r="I26" s="35"/>
      <c r="J26" s="41"/>
      <c r="K26" s="37"/>
      <c r="L26" s="418"/>
    </row>
    <row r="27" spans="1:12" ht="17.25" customHeight="1" x14ac:dyDescent="0.3">
      <c r="A27" s="433"/>
      <c r="B27" s="42">
        <v>3</v>
      </c>
      <c r="C27" s="419"/>
      <c r="D27" s="94">
        <v>0.98</v>
      </c>
      <c r="E27" s="130">
        <v>0.95</v>
      </c>
      <c r="F27" s="130">
        <v>0.98</v>
      </c>
      <c r="G27" s="130">
        <v>1</v>
      </c>
      <c r="H27" s="40"/>
      <c r="I27" s="44"/>
      <c r="J27" s="41"/>
      <c r="K27" s="37"/>
      <c r="L27" s="418"/>
    </row>
    <row r="28" spans="1:12" ht="16.5" customHeight="1" thickBot="1" x14ac:dyDescent="0.3">
      <c r="A28" s="434"/>
      <c r="B28" s="45">
        <v>4</v>
      </c>
      <c r="C28" s="420"/>
      <c r="D28" s="131">
        <v>0.98</v>
      </c>
      <c r="E28" s="129">
        <v>0.95</v>
      </c>
      <c r="F28" s="129">
        <v>0.98</v>
      </c>
      <c r="G28" s="130">
        <v>1</v>
      </c>
      <c r="H28" s="47"/>
      <c r="I28" s="48"/>
      <c r="J28" s="49"/>
      <c r="K28" s="50"/>
      <c r="L28" s="418"/>
    </row>
    <row r="29" spans="1:12" ht="53.25" customHeight="1" x14ac:dyDescent="0.25">
      <c r="A29" s="51" t="s">
        <v>60</v>
      </c>
      <c r="B29" s="421" t="s">
        <v>357</v>
      </c>
      <c r="C29" s="456"/>
      <c r="D29" s="456"/>
      <c r="E29" s="456"/>
      <c r="F29" s="456"/>
      <c r="G29" s="456"/>
      <c r="H29" s="456"/>
      <c r="I29" s="456"/>
      <c r="J29" s="456"/>
      <c r="K29" s="456"/>
      <c r="L29" s="52">
        <v>12</v>
      </c>
    </row>
    <row r="30" spans="1:12" ht="115.5" customHeight="1" thickBot="1" x14ac:dyDescent="0.3">
      <c r="A30" s="58" t="s">
        <v>62</v>
      </c>
      <c r="B30" s="457" t="s">
        <v>358</v>
      </c>
      <c r="C30" s="458"/>
      <c r="D30" s="458"/>
      <c r="E30" s="458"/>
      <c r="F30" s="458"/>
      <c r="G30" s="458"/>
      <c r="H30" s="458"/>
      <c r="I30" s="458"/>
      <c r="J30" s="458"/>
      <c r="K30" s="459"/>
      <c r="L30" s="57">
        <v>13</v>
      </c>
    </row>
    <row r="31" spans="1:12" ht="30.75" customHeight="1" x14ac:dyDescent="0.25">
      <c r="A31" s="425" t="s">
        <v>64</v>
      </c>
      <c r="B31" s="409" t="s">
        <v>65</v>
      </c>
      <c r="C31" s="409"/>
      <c r="D31" s="460" t="s">
        <v>359</v>
      </c>
      <c r="E31" s="460"/>
      <c r="F31" s="460"/>
      <c r="G31" s="460"/>
      <c r="H31" s="56" t="s">
        <v>67</v>
      </c>
      <c r="I31" s="460" t="s">
        <v>360</v>
      </c>
      <c r="J31" s="460"/>
      <c r="K31" s="460"/>
      <c r="L31" s="427">
        <v>14</v>
      </c>
    </row>
    <row r="32" spans="1:12" ht="36" customHeight="1" x14ac:dyDescent="0.25">
      <c r="A32" s="425"/>
      <c r="B32" s="430" t="s">
        <v>16</v>
      </c>
      <c r="C32" s="430"/>
      <c r="D32" s="461" t="s">
        <v>361</v>
      </c>
      <c r="E32" s="462"/>
      <c r="F32" s="462"/>
      <c r="G32" s="463"/>
      <c r="H32" s="56" t="s">
        <v>70</v>
      </c>
      <c r="I32" s="472" t="s">
        <v>362</v>
      </c>
      <c r="J32" s="460"/>
      <c r="K32" s="460"/>
      <c r="L32" s="428"/>
    </row>
    <row r="33" spans="1:12" ht="30.75" customHeight="1" thickBot="1" x14ac:dyDescent="0.3">
      <c r="A33" s="425"/>
      <c r="B33" s="409" t="s">
        <v>72</v>
      </c>
      <c r="C33" s="409"/>
      <c r="D33" s="511" t="s">
        <v>363</v>
      </c>
      <c r="E33" s="512"/>
      <c r="F33" s="512"/>
      <c r="G33" s="512"/>
      <c r="H33" s="512"/>
      <c r="I33" s="512"/>
      <c r="J33" s="512"/>
      <c r="K33" s="513"/>
      <c r="L33" s="429"/>
    </row>
    <row r="34" spans="1:12" ht="30.75" customHeight="1" x14ac:dyDescent="0.25">
      <c r="A34" s="407" t="s">
        <v>73</v>
      </c>
      <c r="B34" s="409" t="s">
        <v>65</v>
      </c>
      <c r="C34" s="409"/>
      <c r="D34" s="410" t="s">
        <v>74</v>
      </c>
      <c r="E34" s="411"/>
      <c r="F34" s="411"/>
      <c r="G34" s="412"/>
      <c r="H34" s="56" t="s">
        <v>67</v>
      </c>
      <c r="I34" s="410" t="s">
        <v>75</v>
      </c>
      <c r="J34" s="411"/>
      <c r="K34" s="412"/>
      <c r="L34" s="427">
        <v>15</v>
      </c>
    </row>
    <row r="35" spans="1:12" ht="30.75" customHeight="1" thickBot="1" x14ac:dyDescent="0.3">
      <c r="A35" s="408"/>
      <c r="B35" s="436" t="s">
        <v>70</v>
      </c>
      <c r="C35" s="436"/>
      <c r="D35" s="437" t="s">
        <v>76</v>
      </c>
      <c r="E35" s="438"/>
      <c r="F35" s="438"/>
      <c r="G35" s="439"/>
      <c r="H35" s="59" t="s">
        <v>72</v>
      </c>
      <c r="I35" s="440" t="s">
        <v>77</v>
      </c>
      <c r="J35" s="438"/>
      <c r="K35" s="439"/>
      <c r="L35" s="429"/>
    </row>
  </sheetData>
  <mergeCells count="83">
    <mergeCell ref="A5:K5"/>
    <mergeCell ref="D1:E4"/>
    <mergeCell ref="F1:H2"/>
    <mergeCell ref="I1:K2"/>
    <mergeCell ref="F3:H4"/>
    <mergeCell ref="I3:K4"/>
    <mergeCell ref="A6:K6"/>
    <mergeCell ref="B7:E7"/>
    <mergeCell ref="G7:K7"/>
    <mergeCell ref="B8:E8"/>
    <mergeCell ref="F8:H8"/>
    <mergeCell ref="I8:K8"/>
    <mergeCell ref="B9:K9"/>
    <mergeCell ref="B10:E10"/>
    <mergeCell ref="G10:K10"/>
    <mergeCell ref="B11:C11"/>
    <mergeCell ref="B12:F12"/>
    <mergeCell ref="H12:K12"/>
    <mergeCell ref="B13:I13"/>
    <mergeCell ref="B14:C14"/>
    <mergeCell ref="A16:B16"/>
    <mergeCell ref="C16:D16"/>
    <mergeCell ref="E16:F16"/>
    <mergeCell ref="G16:H16"/>
    <mergeCell ref="I16:J16"/>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I19:J19"/>
    <mergeCell ref="I20:J20"/>
    <mergeCell ref="A21:B21"/>
    <mergeCell ref="C21:D21"/>
    <mergeCell ref="E21:F21"/>
    <mergeCell ref="G21:H21"/>
    <mergeCell ref="I21:J21"/>
    <mergeCell ref="A20:B20"/>
    <mergeCell ref="C20:D20"/>
    <mergeCell ref="E20:F20"/>
    <mergeCell ref="G20:H20"/>
    <mergeCell ref="A22:B22"/>
    <mergeCell ref="C22:D22"/>
    <mergeCell ref="E22:F22"/>
    <mergeCell ref="G22:H22"/>
    <mergeCell ref="I22:J22"/>
    <mergeCell ref="A34:A35"/>
    <mergeCell ref="B34:C34"/>
    <mergeCell ref="D34:G34"/>
    <mergeCell ref="I34:K34"/>
    <mergeCell ref="E23:G23"/>
    <mergeCell ref="H23:H24"/>
    <mergeCell ref="L23:L28"/>
    <mergeCell ref="C25:C28"/>
    <mergeCell ref="B29:K29"/>
    <mergeCell ref="B30:K30"/>
    <mergeCell ref="A31:A33"/>
    <mergeCell ref="B31:C31"/>
    <mergeCell ref="D31:G31"/>
    <mergeCell ref="I31:K31"/>
    <mergeCell ref="L31:L33"/>
    <mergeCell ref="B32:C32"/>
    <mergeCell ref="A23:A28"/>
    <mergeCell ref="C23:D23"/>
    <mergeCell ref="L34:L35"/>
    <mergeCell ref="B35:C35"/>
    <mergeCell ref="D35:G35"/>
    <mergeCell ref="I35:K35"/>
    <mergeCell ref="D32:G32"/>
    <mergeCell ref="I32:K32"/>
    <mergeCell ref="B33:C33"/>
    <mergeCell ref="D33:K33"/>
  </mergeCells>
  <hyperlinks>
    <hyperlink ref="I32" r:id="rId1"/>
    <hyperlink ref="D35" r:id="rId2" display="wcastro@ins.gov.co/svillarreal@ins.gov.co"/>
    <hyperlink ref="A1" location="Índice!A1" display="volver"/>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showGridLines="0" showWhiteSpace="0" view="pageBreakPreview" zoomScale="70" zoomScaleNormal="70" zoomScaleSheetLayoutView="70" workbookViewId="0"/>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63" t="s">
        <v>98</v>
      </c>
      <c r="B1" s="1"/>
      <c r="C1" s="1"/>
      <c r="D1" s="360" t="s">
        <v>0</v>
      </c>
      <c r="E1" s="361"/>
      <c r="F1" s="361" t="s">
        <v>1</v>
      </c>
      <c r="G1" s="361"/>
      <c r="H1" s="361"/>
      <c r="I1" s="361" t="s">
        <v>2</v>
      </c>
      <c r="J1" s="361"/>
      <c r="K1" s="361"/>
    </row>
    <row r="2" spans="1:12" ht="27" customHeight="1" x14ac:dyDescent="0.25">
      <c r="A2" s="1"/>
      <c r="B2" s="1"/>
      <c r="C2" s="1"/>
      <c r="D2" s="361"/>
      <c r="E2" s="361"/>
      <c r="F2" s="361"/>
      <c r="G2" s="361"/>
      <c r="H2" s="361"/>
      <c r="I2" s="361"/>
      <c r="J2" s="361"/>
      <c r="K2" s="361"/>
    </row>
    <row r="3" spans="1:12" ht="17.25" customHeight="1" x14ac:dyDescent="0.25">
      <c r="A3" s="1"/>
      <c r="B3" s="1"/>
      <c r="C3" s="1"/>
      <c r="D3" s="361"/>
      <c r="E3" s="361"/>
      <c r="F3" s="361" t="s">
        <v>3</v>
      </c>
      <c r="G3" s="361"/>
      <c r="H3" s="361"/>
      <c r="I3" s="363">
        <v>44246</v>
      </c>
      <c r="J3" s="363"/>
      <c r="K3" s="363"/>
    </row>
    <row r="4" spans="1:12" ht="17.25" customHeight="1" thickBot="1" x14ac:dyDescent="0.3">
      <c r="A4" s="1"/>
      <c r="B4" s="1"/>
      <c r="C4" s="1"/>
      <c r="D4" s="362"/>
      <c r="E4" s="362"/>
      <c r="F4" s="362"/>
      <c r="G4" s="362"/>
      <c r="H4" s="362"/>
      <c r="I4" s="364"/>
      <c r="J4" s="364"/>
      <c r="K4" s="364"/>
    </row>
    <row r="5" spans="1:12" ht="36.75" customHeight="1" thickBot="1" x14ac:dyDescent="0.3">
      <c r="A5" s="357" t="s">
        <v>4</v>
      </c>
      <c r="B5" s="358"/>
      <c r="C5" s="358"/>
      <c r="D5" s="358"/>
      <c r="E5" s="358"/>
      <c r="F5" s="358"/>
      <c r="G5" s="358"/>
      <c r="H5" s="358"/>
      <c r="I5" s="358"/>
      <c r="J5" s="358"/>
      <c r="K5" s="359"/>
      <c r="L5" s="2"/>
    </row>
    <row r="6" spans="1:12" ht="27" customHeight="1" thickBot="1" x14ac:dyDescent="0.3">
      <c r="A6" s="365" t="s">
        <v>5</v>
      </c>
      <c r="B6" s="366"/>
      <c r="C6" s="366"/>
      <c r="D6" s="366"/>
      <c r="E6" s="366"/>
      <c r="F6" s="366"/>
      <c r="G6" s="366"/>
      <c r="H6" s="366"/>
      <c r="I6" s="366"/>
      <c r="J6" s="366"/>
      <c r="K6" s="367"/>
      <c r="L6" s="2"/>
    </row>
    <row r="7" spans="1:12" ht="54" customHeight="1" thickBot="1" x14ac:dyDescent="0.3">
      <c r="A7" s="3" t="s">
        <v>6</v>
      </c>
      <c r="B7" s="368" t="s">
        <v>364</v>
      </c>
      <c r="C7" s="368"/>
      <c r="D7" s="368"/>
      <c r="E7" s="368"/>
      <c r="F7" s="4" t="s">
        <v>8</v>
      </c>
      <c r="G7" s="369" t="s">
        <v>343</v>
      </c>
      <c r="H7" s="370"/>
      <c r="I7" s="370"/>
      <c r="J7" s="370"/>
      <c r="K7" s="371"/>
      <c r="L7" s="5">
        <v>1</v>
      </c>
    </row>
    <row r="8" spans="1:12" ht="57" customHeight="1" thickBot="1" x14ac:dyDescent="0.3">
      <c r="A8" s="58" t="s">
        <v>10</v>
      </c>
      <c r="B8" s="372" t="s">
        <v>344</v>
      </c>
      <c r="C8" s="373"/>
      <c r="D8" s="373"/>
      <c r="E8" s="374"/>
      <c r="F8" s="372" t="s">
        <v>345</v>
      </c>
      <c r="G8" s="373"/>
      <c r="H8" s="374"/>
      <c r="I8" s="372"/>
      <c r="J8" s="373"/>
      <c r="K8" s="375"/>
      <c r="L8" s="5">
        <v>2</v>
      </c>
    </row>
    <row r="9" spans="1:12" ht="57.75" customHeight="1" thickBot="1" x14ac:dyDescent="0.3">
      <c r="A9" s="7" t="s">
        <v>12</v>
      </c>
      <c r="B9" s="376" t="s">
        <v>365</v>
      </c>
      <c r="C9" s="377"/>
      <c r="D9" s="377"/>
      <c r="E9" s="377"/>
      <c r="F9" s="377"/>
      <c r="G9" s="377"/>
      <c r="H9" s="377"/>
      <c r="I9" s="377"/>
      <c r="J9" s="377"/>
      <c r="K9" s="378"/>
      <c r="L9" s="5">
        <v>3</v>
      </c>
    </row>
    <row r="10" spans="1:12" ht="30" customHeight="1" thickBot="1" x14ac:dyDescent="0.3">
      <c r="A10" s="7" t="s">
        <v>14</v>
      </c>
      <c r="B10" s="379" t="s">
        <v>347</v>
      </c>
      <c r="C10" s="380"/>
      <c r="D10" s="380"/>
      <c r="E10" s="380"/>
      <c r="F10" s="58" t="s">
        <v>16</v>
      </c>
      <c r="G10" s="381" t="s">
        <v>348</v>
      </c>
      <c r="H10" s="382"/>
      <c r="I10" s="382"/>
      <c r="J10" s="382"/>
      <c r="K10" s="383"/>
      <c r="L10" s="5">
        <v>4</v>
      </c>
    </row>
    <row r="11" spans="1:12" ht="67.5" customHeight="1" thickBot="1" x14ac:dyDescent="0.3">
      <c r="A11" s="58" t="s">
        <v>18</v>
      </c>
      <c r="B11" s="372" t="s">
        <v>202</v>
      </c>
      <c r="C11" s="374"/>
      <c r="D11" s="58" t="s">
        <v>20</v>
      </c>
      <c r="E11" s="64" t="s">
        <v>366</v>
      </c>
      <c r="F11" s="64" t="s">
        <v>367</v>
      </c>
      <c r="G11" s="64" t="s">
        <v>183</v>
      </c>
      <c r="H11" s="64" t="s">
        <v>105</v>
      </c>
      <c r="I11" s="64" t="s">
        <v>106</v>
      </c>
      <c r="J11" s="64" t="s">
        <v>107</v>
      </c>
      <c r="K11" s="64"/>
      <c r="L11" s="5">
        <v>5</v>
      </c>
    </row>
    <row r="12" spans="1:12" ht="117" customHeight="1" thickBot="1" x14ac:dyDescent="0.3">
      <c r="A12" s="58" t="s">
        <v>24</v>
      </c>
      <c r="B12" s="384" t="s">
        <v>368</v>
      </c>
      <c r="C12" s="385"/>
      <c r="D12" s="385"/>
      <c r="E12" s="385"/>
      <c r="F12" s="385"/>
      <c r="G12" s="58" t="s">
        <v>26</v>
      </c>
      <c r="H12" s="384" t="s">
        <v>369</v>
      </c>
      <c r="I12" s="453"/>
      <c r="J12" s="453"/>
      <c r="K12" s="454"/>
      <c r="L12" s="5">
        <v>6</v>
      </c>
    </row>
    <row r="13" spans="1:12" ht="60" customHeight="1" thickBot="1" x14ac:dyDescent="0.3">
      <c r="A13" s="58" t="s">
        <v>28</v>
      </c>
      <c r="B13" s="384" t="s">
        <v>370</v>
      </c>
      <c r="C13" s="385"/>
      <c r="D13" s="385"/>
      <c r="E13" s="385"/>
      <c r="F13" s="385"/>
      <c r="G13" s="385"/>
      <c r="H13" s="385"/>
      <c r="I13" s="389"/>
      <c r="J13" s="58" t="s">
        <v>30</v>
      </c>
      <c r="K13" s="10" t="s">
        <v>371</v>
      </c>
      <c r="L13" s="55">
        <v>7</v>
      </c>
    </row>
    <row r="14" spans="1:12" ht="51.75" customHeight="1" thickBot="1" x14ac:dyDescent="0.3">
      <c r="A14" s="58" t="s">
        <v>32</v>
      </c>
      <c r="B14" s="390" t="s">
        <v>111</v>
      </c>
      <c r="C14" s="391"/>
      <c r="D14" s="58" t="s">
        <v>34</v>
      </c>
      <c r="E14" s="13" t="s">
        <v>35</v>
      </c>
      <c r="F14" s="58" t="s">
        <v>36</v>
      </c>
      <c r="G14" s="65">
        <v>15</v>
      </c>
      <c r="H14" s="58" t="s">
        <v>37</v>
      </c>
      <c r="I14" s="132">
        <v>5.03</v>
      </c>
      <c r="J14" s="58" t="s">
        <v>38</v>
      </c>
      <c r="K14" s="125" t="s">
        <v>372</v>
      </c>
      <c r="L14" s="55">
        <v>8</v>
      </c>
    </row>
    <row r="15" spans="1:12" ht="45" customHeight="1" thickBot="1" x14ac:dyDescent="0.3">
      <c r="A15" s="17" t="s">
        <v>40</v>
      </c>
      <c r="B15" s="18" t="s">
        <v>41</v>
      </c>
      <c r="C15" s="19">
        <v>2015</v>
      </c>
      <c r="D15" s="126"/>
      <c r="E15" s="126"/>
      <c r="F15" s="22" t="s">
        <v>42</v>
      </c>
      <c r="G15" s="23">
        <v>2022</v>
      </c>
      <c r="H15" s="126"/>
      <c r="I15" s="126"/>
      <c r="J15" s="126"/>
      <c r="K15" s="127"/>
      <c r="L15" s="55">
        <v>9</v>
      </c>
    </row>
    <row r="16" spans="1:12" ht="18.75" customHeight="1" x14ac:dyDescent="0.25">
      <c r="A16" s="392" t="s">
        <v>43</v>
      </c>
      <c r="B16" s="393"/>
      <c r="C16" s="394" t="s">
        <v>44</v>
      </c>
      <c r="D16" s="395"/>
      <c r="E16" s="394" t="s">
        <v>45</v>
      </c>
      <c r="F16" s="395"/>
      <c r="G16" s="394" t="s">
        <v>46</v>
      </c>
      <c r="H16" s="395"/>
      <c r="I16" s="394" t="s">
        <v>47</v>
      </c>
      <c r="J16" s="395"/>
      <c r="K16" s="25" t="s">
        <v>48</v>
      </c>
      <c r="L16" s="396">
        <v>10</v>
      </c>
    </row>
    <row r="17" spans="1:12" ht="35.25" customHeight="1" x14ac:dyDescent="0.25">
      <c r="A17" s="399" t="str">
        <f>+E11</f>
        <v>Variable 1 Número de citas a publicaciones del ONS, en los últimos 5 años</v>
      </c>
      <c r="B17" s="400"/>
      <c r="C17" s="401"/>
      <c r="D17" s="402"/>
      <c r="E17" s="401"/>
      <c r="F17" s="402"/>
      <c r="G17" s="401"/>
      <c r="H17" s="402"/>
      <c r="I17" s="401"/>
      <c r="J17" s="402"/>
      <c r="K17" s="403"/>
      <c r="L17" s="397"/>
    </row>
    <row r="18" spans="1:12" ht="28.5" customHeight="1" x14ac:dyDescent="0.25">
      <c r="A18" s="399" t="str">
        <f>+F11</f>
        <v>Variable 2 Número de publicaciones del ONS, en los últimos 5 años</v>
      </c>
      <c r="B18" s="400"/>
      <c r="C18" s="401"/>
      <c r="D18" s="402"/>
      <c r="E18" s="401"/>
      <c r="F18" s="402"/>
      <c r="G18" s="401"/>
      <c r="H18" s="402"/>
      <c r="I18" s="401"/>
      <c r="J18" s="402"/>
      <c r="K18" s="404"/>
      <c r="L18" s="397"/>
    </row>
    <row r="19" spans="1:12" ht="21.75" customHeight="1" x14ac:dyDescent="0.25">
      <c r="A19" s="399" t="str">
        <f>+G11</f>
        <v>Variable 3</v>
      </c>
      <c r="B19" s="400"/>
      <c r="C19" s="401"/>
      <c r="D19" s="402"/>
      <c r="E19" s="401"/>
      <c r="F19" s="402"/>
      <c r="G19" s="401"/>
      <c r="H19" s="402"/>
      <c r="I19" s="401"/>
      <c r="J19" s="402"/>
      <c r="K19" s="404"/>
      <c r="L19" s="397"/>
    </row>
    <row r="20" spans="1:12" ht="21.75" customHeight="1" x14ac:dyDescent="0.25">
      <c r="A20" s="399" t="str">
        <f>+H11</f>
        <v>Variable 4</v>
      </c>
      <c r="B20" s="400"/>
      <c r="C20" s="401"/>
      <c r="D20" s="402"/>
      <c r="E20" s="401"/>
      <c r="F20" s="402"/>
      <c r="G20" s="401"/>
      <c r="H20" s="402"/>
      <c r="I20" s="401"/>
      <c r="J20" s="402"/>
      <c r="K20" s="404"/>
      <c r="L20" s="397"/>
    </row>
    <row r="21" spans="1:12" ht="21.75" customHeight="1" x14ac:dyDescent="0.25">
      <c r="A21" s="399" t="str">
        <f>+I11</f>
        <v>Variable 5</v>
      </c>
      <c r="B21" s="400"/>
      <c r="C21" s="401"/>
      <c r="D21" s="402"/>
      <c r="E21" s="401"/>
      <c r="F21" s="402"/>
      <c r="G21" s="401"/>
      <c r="H21" s="402"/>
      <c r="I21" s="401"/>
      <c r="J21" s="402"/>
      <c r="K21" s="404"/>
      <c r="L21" s="397"/>
    </row>
    <row r="22" spans="1:12" ht="21.75" customHeight="1" thickBot="1" x14ac:dyDescent="0.3">
      <c r="A22" s="399" t="str">
        <f>+J11</f>
        <v>Variable 6</v>
      </c>
      <c r="B22" s="400"/>
      <c r="C22" s="405"/>
      <c r="D22" s="406"/>
      <c r="E22" s="405"/>
      <c r="F22" s="406"/>
      <c r="G22" s="405"/>
      <c r="H22" s="406"/>
      <c r="I22" s="405"/>
      <c r="J22" s="406"/>
      <c r="K22" s="404"/>
      <c r="L22" s="398"/>
    </row>
    <row r="23" spans="1:12" ht="18" customHeight="1" x14ac:dyDescent="0.25">
      <c r="A23" s="431" t="s">
        <v>49</v>
      </c>
      <c r="B23" s="27" t="s">
        <v>50</v>
      </c>
      <c r="C23" s="435" t="s">
        <v>51</v>
      </c>
      <c r="D23" s="435"/>
      <c r="E23" s="413" t="s">
        <v>52</v>
      </c>
      <c r="F23" s="413"/>
      <c r="G23" s="414"/>
      <c r="H23" s="415" t="s">
        <v>53</v>
      </c>
      <c r="I23" s="28"/>
      <c r="J23" s="28"/>
      <c r="K23" s="29"/>
      <c r="L23" s="417">
        <v>11</v>
      </c>
    </row>
    <row r="24" spans="1:12" ht="19.5" customHeight="1" x14ac:dyDescent="0.25">
      <c r="A24" s="432"/>
      <c r="B24" s="30" t="s">
        <v>54</v>
      </c>
      <c r="C24" s="31" t="s">
        <v>55</v>
      </c>
      <c r="D24" s="31" t="s">
        <v>56</v>
      </c>
      <c r="E24" s="32" t="s">
        <v>57</v>
      </c>
      <c r="F24" s="33" t="s">
        <v>58</v>
      </c>
      <c r="G24" s="34" t="s">
        <v>59</v>
      </c>
      <c r="H24" s="416"/>
      <c r="I24" s="35"/>
      <c r="J24" s="36"/>
      <c r="K24" s="37"/>
      <c r="L24" s="418"/>
    </row>
    <row r="25" spans="1:12" ht="20.25" customHeight="1" x14ac:dyDescent="0.25">
      <c r="A25" s="433"/>
      <c r="B25" s="38">
        <v>1</v>
      </c>
      <c r="C25" s="419">
        <v>2</v>
      </c>
      <c r="D25" s="39"/>
      <c r="E25" s="133"/>
      <c r="F25" s="133"/>
      <c r="G25" s="133"/>
      <c r="H25" s="40"/>
      <c r="I25" s="35"/>
      <c r="J25" s="41"/>
      <c r="K25" s="37"/>
      <c r="L25" s="418"/>
    </row>
    <row r="26" spans="1:12" ht="15.75" customHeight="1" x14ac:dyDescent="0.25">
      <c r="A26" s="433"/>
      <c r="B26" s="42">
        <v>2</v>
      </c>
      <c r="C26" s="419"/>
      <c r="D26" s="43">
        <v>2</v>
      </c>
      <c r="E26" s="133">
        <v>1</v>
      </c>
      <c r="F26" s="134">
        <v>2</v>
      </c>
      <c r="G26" s="133" t="s">
        <v>373</v>
      </c>
      <c r="H26" s="40"/>
      <c r="I26" s="35"/>
      <c r="J26" s="41"/>
      <c r="K26" s="37"/>
      <c r="L26" s="418"/>
    </row>
    <row r="27" spans="1:12" ht="17.25" customHeight="1" x14ac:dyDescent="0.3">
      <c r="A27" s="433"/>
      <c r="B27" s="42">
        <v>3</v>
      </c>
      <c r="C27" s="419"/>
      <c r="D27" s="43"/>
      <c r="E27" s="133"/>
      <c r="F27" s="134"/>
      <c r="G27" s="133"/>
      <c r="H27" s="40"/>
      <c r="I27" s="44"/>
      <c r="J27" s="41"/>
      <c r="K27" s="37"/>
      <c r="L27" s="418"/>
    </row>
    <row r="28" spans="1:12" ht="16.5" customHeight="1" thickBot="1" x14ac:dyDescent="0.3">
      <c r="A28" s="434"/>
      <c r="B28" s="45">
        <v>4</v>
      </c>
      <c r="C28" s="420"/>
      <c r="D28" s="118">
        <v>2</v>
      </c>
      <c r="E28" s="135">
        <v>1</v>
      </c>
      <c r="F28" s="136">
        <v>2</v>
      </c>
      <c r="G28" s="135" t="s">
        <v>373</v>
      </c>
      <c r="H28" s="47"/>
      <c r="I28" s="48"/>
      <c r="J28" s="49"/>
      <c r="K28" s="50"/>
      <c r="L28" s="418"/>
    </row>
    <row r="29" spans="1:12" ht="53.25" customHeight="1" x14ac:dyDescent="0.25">
      <c r="A29" s="51" t="s">
        <v>60</v>
      </c>
      <c r="B29" s="421" t="s">
        <v>374</v>
      </c>
      <c r="C29" s="456"/>
      <c r="D29" s="456"/>
      <c r="E29" s="456"/>
      <c r="F29" s="456"/>
      <c r="G29" s="456"/>
      <c r="H29" s="456"/>
      <c r="I29" s="456"/>
      <c r="J29" s="456"/>
      <c r="K29" s="456"/>
      <c r="L29" s="52">
        <v>12</v>
      </c>
    </row>
    <row r="30" spans="1:12" ht="115.5" customHeight="1" thickBot="1" x14ac:dyDescent="0.3">
      <c r="A30" s="58" t="s">
        <v>62</v>
      </c>
      <c r="B30" s="457" t="s">
        <v>375</v>
      </c>
      <c r="C30" s="458"/>
      <c r="D30" s="458"/>
      <c r="E30" s="458"/>
      <c r="F30" s="458"/>
      <c r="G30" s="458"/>
      <c r="H30" s="458"/>
      <c r="I30" s="458"/>
      <c r="J30" s="458"/>
      <c r="K30" s="459"/>
      <c r="L30" s="57">
        <v>13</v>
      </c>
    </row>
    <row r="31" spans="1:12" ht="30.75" customHeight="1" x14ac:dyDescent="0.25">
      <c r="A31" s="425" t="s">
        <v>64</v>
      </c>
      <c r="B31" s="409" t="s">
        <v>65</v>
      </c>
      <c r="C31" s="409"/>
      <c r="D31" s="460" t="s">
        <v>359</v>
      </c>
      <c r="E31" s="460"/>
      <c r="F31" s="460"/>
      <c r="G31" s="460"/>
      <c r="H31" s="56" t="s">
        <v>67</v>
      </c>
      <c r="I31" s="460" t="s">
        <v>360</v>
      </c>
      <c r="J31" s="460"/>
      <c r="K31" s="460"/>
      <c r="L31" s="427">
        <v>14</v>
      </c>
    </row>
    <row r="32" spans="1:12" ht="36" customHeight="1" x14ac:dyDescent="0.25">
      <c r="A32" s="425"/>
      <c r="B32" s="430" t="s">
        <v>16</v>
      </c>
      <c r="C32" s="430"/>
      <c r="D32" s="461" t="s">
        <v>361</v>
      </c>
      <c r="E32" s="462"/>
      <c r="F32" s="462"/>
      <c r="G32" s="463"/>
      <c r="H32" s="56" t="s">
        <v>70</v>
      </c>
      <c r="I32" s="472" t="s">
        <v>362</v>
      </c>
      <c r="J32" s="460"/>
      <c r="K32" s="460"/>
      <c r="L32" s="428"/>
    </row>
    <row r="33" spans="1:12" ht="30.75" customHeight="1" thickBot="1" x14ac:dyDescent="0.3">
      <c r="A33" s="425"/>
      <c r="B33" s="409" t="s">
        <v>72</v>
      </c>
      <c r="C33" s="409"/>
      <c r="D33" s="511" t="s">
        <v>363</v>
      </c>
      <c r="E33" s="512"/>
      <c r="F33" s="512"/>
      <c r="G33" s="512"/>
      <c r="H33" s="512"/>
      <c r="I33" s="512"/>
      <c r="J33" s="512"/>
      <c r="K33" s="513"/>
      <c r="L33" s="429"/>
    </row>
    <row r="34" spans="1:12" ht="30.75" customHeight="1" x14ac:dyDescent="0.25">
      <c r="A34" s="407" t="s">
        <v>73</v>
      </c>
      <c r="B34" s="409" t="s">
        <v>65</v>
      </c>
      <c r="C34" s="409"/>
      <c r="D34" s="410" t="s">
        <v>74</v>
      </c>
      <c r="E34" s="411"/>
      <c r="F34" s="411"/>
      <c r="G34" s="412"/>
      <c r="H34" s="56" t="s">
        <v>67</v>
      </c>
      <c r="I34" s="410" t="s">
        <v>75</v>
      </c>
      <c r="J34" s="411"/>
      <c r="K34" s="412"/>
      <c r="L34" s="427">
        <v>15</v>
      </c>
    </row>
    <row r="35" spans="1:12" ht="30.75" customHeight="1" thickBot="1" x14ac:dyDescent="0.3">
      <c r="A35" s="408"/>
      <c r="B35" s="436" t="s">
        <v>70</v>
      </c>
      <c r="C35" s="436"/>
      <c r="D35" s="437" t="s">
        <v>76</v>
      </c>
      <c r="E35" s="438"/>
      <c r="F35" s="438"/>
      <c r="G35" s="439"/>
      <c r="H35" s="59" t="s">
        <v>72</v>
      </c>
      <c r="I35" s="440" t="s">
        <v>77</v>
      </c>
      <c r="J35" s="438"/>
      <c r="K35" s="439"/>
      <c r="L35" s="429"/>
    </row>
  </sheetData>
  <mergeCells count="83">
    <mergeCell ref="A5:K5"/>
    <mergeCell ref="D1:E4"/>
    <mergeCell ref="F1:H2"/>
    <mergeCell ref="I1:K2"/>
    <mergeCell ref="F3:H4"/>
    <mergeCell ref="I3:K4"/>
    <mergeCell ref="A6:K6"/>
    <mergeCell ref="B7:E7"/>
    <mergeCell ref="G7:K7"/>
    <mergeCell ref="B8:E8"/>
    <mergeCell ref="F8:H8"/>
    <mergeCell ref="I8:K8"/>
    <mergeCell ref="B9:K9"/>
    <mergeCell ref="B10:E10"/>
    <mergeCell ref="G10:K10"/>
    <mergeCell ref="B11:C11"/>
    <mergeCell ref="B12:F12"/>
    <mergeCell ref="H12:K12"/>
    <mergeCell ref="B13:I13"/>
    <mergeCell ref="B14:C14"/>
    <mergeCell ref="A16:B16"/>
    <mergeCell ref="C16:D16"/>
    <mergeCell ref="E16:F16"/>
    <mergeCell ref="G16:H16"/>
    <mergeCell ref="I16:J16"/>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I19:J19"/>
    <mergeCell ref="I20:J20"/>
    <mergeCell ref="A21:B21"/>
    <mergeCell ref="C21:D21"/>
    <mergeCell ref="E21:F21"/>
    <mergeCell ref="G21:H21"/>
    <mergeCell ref="I21:J21"/>
    <mergeCell ref="A20:B20"/>
    <mergeCell ref="C20:D20"/>
    <mergeCell ref="E20:F20"/>
    <mergeCell ref="G20:H20"/>
    <mergeCell ref="A22:B22"/>
    <mergeCell ref="C22:D22"/>
    <mergeCell ref="E22:F22"/>
    <mergeCell ref="G22:H22"/>
    <mergeCell ref="I22:J22"/>
    <mergeCell ref="A34:A35"/>
    <mergeCell ref="B34:C34"/>
    <mergeCell ref="D34:G34"/>
    <mergeCell ref="I34:K34"/>
    <mergeCell ref="E23:G23"/>
    <mergeCell ref="H23:H24"/>
    <mergeCell ref="L23:L28"/>
    <mergeCell ref="C25:C28"/>
    <mergeCell ref="B29:K29"/>
    <mergeCell ref="B30:K30"/>
    <mergeCell ref="A31:A33"/>
    <mergeCell ref="B31:C31"/>
    <mergeCell ref="D31:G31"/>
    <mergeCell ref="I31:K31"/>
    <mergeCell ref="L31:L33"/>
    <mergeCell ref="B32:C32"/>
    <mergeCell ref="A23:A28"/>
    <mergeCell ref="C23:D23"/>
    <mergeCell ref="L34:L35"/>
    <mergeCell ref="B35:C35"/>
    <mergeCell ref="D35:G35"/>
    <mergeCell ref="I35:K35"/>
    <mergeCell ref="D32:G32"/>
    <mergeCell ref="I32:K32"/>
    <mergeCell ref="B33:C33"/>
    <mergeCell ref="D33:K33"/>
  </mergeCells>
  <hyperlinks>
    <hyperlink ref="I32" r:id="rId1"/>
    <hyperlink ref="D35" r:id="rId2" display="wcastro@ins.gov.co/svillarreal@ins.gov.co"/>
    <hyperlink ref="A1" location="Índice!A1" display="volver"/>
  </hyperlinks>
  <printOptions horizontalCentered="1" verticalCentered="1"/>
  <pageMargins left="0" right="0" top="0" bottom="0" header="0" footer="0"/>
  <pageSetup scale="44" orientation="portrait" r:id="rId3"/>
  <headerFooter>
    <oddFooter>&amp;C&amp;P  de  &amp;N&amp;R&amp;A</oddFooter>
  </headerFooter>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5"/>
  <sheetViews>
    <sheetView showGridLines="0" showWhiteSpace="0" zoomScaleNormal="100" zoomScaleSheetLayoutView="100" workbookViewId="0"/>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63" t="s">
        <v>98</v>
      </c>
      <c r="B1" s="1"/>
      <c r="C1" s="1"/>
      <c r="D1" s="360" t="s">
        <v>0</v>
      </c>
      <c r="E1" s="361"/>
      <c r="F1" s="361" t="s">
        <v>1</v>
      </c>
      <c r="G1" s="361"/>
      <c r="H1" s="361"/>
      <c r="I1" s="361" t="s">
        <v>2</v>
      </c>
      <c r="J1" s="361"/>
      <c r="K1" s="361"/>
    </row>
    <row r="2" spans="1:12" ht="27" customHeight="1" x14ac:dyDescent="0.25">
      <c r="A2" s="1"/>
      <c r="B2" s="1"/>
      <c r="C2" s="1"/>
      <c r="D2" s="361"/>
      <c r="E2" s="361"/>
      <c r="F2" s="361"/>
      <c r="G2" s="361"/>
      <c r="H2" s="361"/>
      <c r="I2" s="361"/>
      <c r="J2" s="361"/>
      <c r="K2" s="361"/>
    </row>
    <row r="3" spans="1:12" ht="17.25" customHeight="1" x14ac:dyDescent="0.25">
      <c r="A3" s="1"/>
      <c r="B3" s="1"/>
      <c r="C3" s="1"/>
      <c r="D3" s="361"/>
      <c r="E3" s="361"/>
      <c r="F3" s="361" t="s">
        <v>3</v>
      </c>
      <c r="G3" s="361"/>
      <c r="H3" s="361"/>
      <c r="I3" s="363">
        <v>44246</v>
      </c>
      <c r="J3" s="363"/>
      <c r="K3" s="363"/>
    </row>
    <row r="4" spans="1:12" ht="17.25" customHeight="1" thickBot="1" x14ac:dyDescent="0.3">
      <c r="A4" s="1"/>
      <c r="B4" s="1"/>
      <c r="C4" s="1"/>
      <c r="D4" s="362"/>
      <c r="E4" s="362"/>
      <c r="F4" s="362"/>
      <c r="G4" s="362"/>
      <c r="H4" s="362"/>
      <c r="I4" s="364"/>
      <c r="J4" s="364"/>
      <c r="K4" s="364"/>
    </row>
    <row r="5" spans="1:12" ht="36.75" customHeight="1" thickBot="1" x14ac:dyDescent="0.3">
      <c r="A5" s="357" t="s">
        <v>4</v>
      </c>
      <c r="B5" s="358"/>
      <c r="C5" s="358"/>
      <c r="D5" s="358"/>
      <c r="E5" s="358"/>
      <c r="F5" s="358"/>
      <c r="G5" s="358"/>
      <c r="H5" s="358"/>
      <c r="I5" s="358"/>
      <c r="J5" s="358"/>
      <c r="K5" s="359"/>
      <c r="L5" s="2"/>
    </row>
    <row r="6" spans="1:12" ht="27" customHeight="1" thickBot="1" x14ac:dyDescent="0.3">
      <c r="A6" s="365" t="s">
        <v>5</v>
      </c>
      <c r="B6" s="366"/>
      <c r="C6" s="366"/>
      <c r="D6" s="366"/>
      <c r="E6" s="366"/>
      <c r="F6" s="366"/>
      <c r="G6" s="366"/>
      <c r="H6" s="366"/>
      <c r="I6" s="366"/>
      <c r="J6" s="366"/>
      <c r="K6" s="367"/>
      <c r="L6" s="2"/>
    </row>
    <row r="7" spans="1:12" ht="54" customHeight="1" thickBot="1" x14ac:dyDescent="0.3">
      <c r="A7" s="3" t="s">
        <v>6</v>
      </c>
      <c r="B7" s="368" t="s">
        <v>7</v>
      </c>
      <c r="C7" s="368"/>
      <c r="D7" s="368"/>
      <c r="E7" s="368"/>
      <c r="F7" s="4" t="s">
        <v>8</v>
      </c>
      <c r="G7" s="369" t="s">
        <v>9</v>
      </c>
      <c r="H7" s="370"/>
      <c r="I7" s="370"/>
      <c r="J7" s="370"/>
      <c r="K7" s="371"/>
      <c r="L7" s="5">
        <v>1</v>
      </c>
    </row>
    <row r="8" spans="1:12" ht="57" customHeight="1" thickBot="1" x14ac:dyDescent="0.3">
      <c r="A8" s="6" t="s">
        <v>10</v>
      </c>
      <c r="B8" s="372" t="s">
        <v>11</v>
      </c>
      <c r="C8" s="373"/>
      <c r="D8" s="373"/>
      <c r="E8" s="374"/>
      <c r="F8" s="372"/>
      <c r="G8" s="373"/>
      <c r="H8" s="374"/>
      <c r="I8" s="372"/>
      <c r="J8" s="373"/>
      <c r="K8" s="375"/>
      <c r="L8" s="5">
        <v>2</v>
      </c>
    </row>
    <row r="9" spans="1:12" ht="57.75" customHeight="1" thickBot="1" x14ac:dyDescent="0.3">
      <c r="A9" s="7" t="s">
        <v>12</v>
      </c>
      <c r="B9" s="376" t="s">
        <v>13</v>
      </c>
      <c r="C9" s="377"/>
      <c r="D9" s="377"/>
      <c r="E9" s="377"/>
      <c r="F9" s="377"/>
      <c r="G9" s="377"/>
      <c r="H9" s="377"/>
      <c r="I9" s="377"/>
      <c r="J9" s="377"/>
      <c r="K9" s="378"/>
      <c r="L9" s="5">
        <v>3</v>
      </c>
    </row>
    <row r="10" spans="1:12" ht="30" customHeight="1" thickBot="1" x14ac:dyDescent="0.3">
      <c r="A10" s="7" t="s">
        <v>14</v>
      </c>
      <c r="B10" s="379" t="s">
        <v>15</v>
      </c>
      <c r="C10" s="380"/>
      <c r="D10" s="380"/>
      <c r="E10" s="380"/>
      <c r="F10" s="6" t="s">
        <v>16</v>
      </c>
      <c r="G10" s="381" t="s">
        <v>17</v>
      </c>
      <c r="H10" s="382"/>
      <c r="I10" s="382"/>
      <c r="J10" s="382"/>
      <c r="K10" s="383"/>
      <c r="L10" s="5">
        <v>4</v>
      </c>
    </row>
    <row r="11" spans="1:12" ht="67.5" customHeight="1" thickBot="1" x14ac:dyDescent="0.3">
      <c r="A11" s="6" t="s">
        <v>18</v>
      </c>
      <c r="B11" s="372" t="s">
        <v>19</v>
      </c>
      <c r="C11" s="374"/>
      <c r="D11" s="6" t="s">
        <v>20</v>
      </c>
      <c r="E11" s="8" t="s">
        <v>21</v>
      </c>
      <c r="F11" s="9" t="s">
        <v>22</v>
      </c>
      <c r="G11" s="9" t="s">
        <v>23</v>
      </c>
      <c r="H11" s="8"/>
      <c r="I11" s="8"/>
      <c r="J11" s="8"/>
      <c r="K11" s="8"/>
      <c r="L11" s="5">
        <v>5</v>
      </c>
    </row>
    <row r="12" spans="1:12" ht="117" customHeight="1" thickBot="1" x14ac:dyDescent="0.3">
      <c r="A12" s="6" t="s">
        <v>24</v>
      </c>
      <c r="B12" s="384" t="s">
        <v>25</v>
      </c>
      <c r="C12" s="385"/>
      <c r="D12" s="385"/>
      <c r="E12" s="385"/>
      <c r="F12" s="385"/>
      <c r="G12" s="6" t="s">
        <v>26</v>
      </c>
      <c r="H12" s="386" t="s">
        <v>27</v>
      </c>
      <c r="I12" s="387"/>
      <c r="J12" s="387"/>
      <c r="K12" s="388"/>
      <c r="L12" s="5">
        <v>6</v>
      </c>
    </row>
    <row r="13" spans="1:12" ht="60" customHeight="1" thickBot="1" x14ac:dyDescent="0.3">
      <c r="A13" s="6" t="s">
        <v>28</v>
      </c>
      <c r="B13" s="384" t="s">
        <v>29</v>
      </c>
      <c r="C13" s="385"/>
      <c r="D13" s="385"/>
      <c r="E13" s="385"/>
      <c r="F13" s="385"/>
      <c r="G13" s="385"/>
      <c r="H13" s="385"/>
      <c r="I13" s="389"/>
      <c r="J13" s="6" t="s">
        <v>30</v>
      </c>
      <c r="K13" s="11" t="s">
        <v>31</v>
      </c>
      <c r="L13" s="12">
        <v>7</v>
      </c>
    </row>
    <row r="14" spans="1:12" ht="51.75" customHeight="1" thickBot="1" x14ac:dyDescent="0.3">
      <c r="A14" s="6" t="s">
        <v>32</v>
      </c>
      <c r="B14" s="390" t="s">
        <v>33</v>
      </c>
      <c r="C14" s="391"/>
      <c r="D14" s="6" t="s">
        <v>34</v>
      </c>
      <c r="E14" s="13" t="s">
        <v>35</v>
      </c>
      <c r="F14" s="6" t="s">
        <v>36</v>
      </c>
      <c r="G14" s="14">
        <v>10</v>
      </c>
      <c r="H14" s="6" t="s">
        <v>37</v>
      </c>
      <c r="I14" s="15">
        <v>0.9</v>
      </c>
      <c r="J14" s="6" t="s">
        <v>38</v>
      </c>
      <c r="K14" s="16" t="s">
        <v>39</v>
      </c>
      <c r="L14" s="12">
        <v>8</v>
      </c>
    </row>
    <row r="15" spans="1:12" ht="45" customHeight="1" thickBot="1" x14ac:dyDescent="0.3">
      <c r="A15" s="17" t="s">
        <v>40</v>
      </c>
      <c r="B15" s="18" t="s">
        <v>41</v>
      </c>
      <c r="C15" s="19">
        <v>2019</v>
      </c>
      <c r="D15" s="20">
        <v>1</v>
      </c>
      <c r="E15" s="21"/>
      <c r="F15" s="22" t="s">
        <v>42</v>
      </c>
      <c r="G15" s="23">
        <v>2020</v>
      </c>
      <c r="H15" s="20">
        <v>0.9</v>
      </c>
      <c r="I15" s="21"/>
      <c r="J15" s="21"/>
      <c r="K15" s="24"/>
      <c r="L15" s="12">
        <v>9</v>
      </c>
    </row>
    <row r="16" spans="1:12" ht="18.75" customHeight="1" x14ac:dyDescent="0.25">
      <c r="A16" s="392" t="s">
        <v>43</v>
      </c>
      <c r="B16" s="393"/>
      <c r="C16" s="394" t="s">
        <v>44</v>
      </c>
      <c r="D16" s="395"/>
      <c r="E16" s="394" t="s">
        <v>45</v>
      </c>
      <c r="F16" s="395"/>
      <c r="G16" s="394" t="s">
        <v>46</v>
      </c>
      <c r="H16" s="395"/>
      <c r="I16" s="394" t="s">
        <v>47</v>
      </c>
      <c r="J16" s="395"/>
      <c r="K16" s="25" t="s">
        <v>48</v>
      </c>
      <c r="L16" s="396">
        <v>10</v>
      </c>
    </row>
    <row r="17" spans="1:12" ht="35.25" customHeight="1" x14ac:dyDescent="0.25">
      <c r="A17" s="399" t="str">
        <f>+E11</f>
        <v>Ejemplo:
PobTot: Población Total
DANE - Censo Nacional</v>
      </c>
      <c r="B17" s="400"/>
      <c r="C17" s="401"/>
      <c r="D17" s="402"/>
      <c r="E17" s="401"/>
      <c r="F17" s="402"/>
      <c r="G17" s="401"/>
      <c r="H17" s="402"/>
      <c r="I17" s="401"/>
      <c r="J17" s="402"/>
      <c r="K17" s="403"/>
      <c r="L17" s="397"/>
    </row>
    <row r="18" spans="1:12" ht="21.75" customHeight="1" x14ac:dyDescent="0.25">
      <c r="A18" s="399" t="str">
        <f>+F11</f>
        <v>Solicitudes atendidas con equipos funcionando - Service Manager</v>
      </c>
      <c r="B18" s="400"/>
      <c r="C18" s="401"/>
      <c r="D18" s="402"/>
      <c r="E18" s="401"/>
      <c r="F18" s="402"/>
      <c r="G18" s="401"/>
      <c r="H18" s="402"/>
      <c r="I18" s="401"/>
      <c r="J18" s="402"/>
      <c r="K18" s="404"/>
      <c r="L18" s="397"/>
    </row>
    <row r="19" spans="1:12" ht="21.75" customHeight="1" x14ac:dyDescent="0.25">
      <c r="A19" s="399" t="str">
        <f>+G11</f>
        <v>Solicitudes atendidas - Service Manager</v>
      </c>
      <c r="B19" s="400"/>
      <c r="C19" s="401"/>
      <c r="D19" s="402"/>
      <c r="E19" s="401"/>
      <c r="F19" s="402"/>
      <c r="G19" s="401"/>
      <c r="H19" s="402"/>
      <c r="I19" s="401"/>
      <c r="J19" s="402"/>
      <c r="K19" s="404"/>
      <c r="L19" s="397"/>
    </row>
    <row r="20" spans="1:12" ht="21.75" customHeight="1" x14ac:dyDescent="0.25">
      <c r="A20" s="399">
        <f>+H11</f>
        <v>0</v>
      </c>
      <c r="B20" s="400"/>
      <c r="C20" s="401"/>
      <c r="D20" s="402"/>
      <c r="E20" s="401"/>
      <c r="F20" s="402"/>
      <c r="G20" s="401"/>
      <c r="H20" s="402"/>
      <c r="I20" s="401"/>
      <c r="J20" s="402"/>
      <c r="K20" s="404"/>
      <c r="L20" s="397"/>
    </row>
    <row r="21" spans="1:12" ht="21.75" customHeight="1" x14ac:dyDescent="0.25">
      <c r="A21" s="399">
        <f>+I11</f>
        <v>0</v>
      </c>
      <c r="B21" s="400"/>
      <c r="C21" s="401"/>
      <c r="D21" s="402"/>
      <c r="E21" s="401"/>
      <c r="F21" s="402"/>
      <c r="G21" s="401"/>
      <c r="H21" s="402"/>
      <c r="I21" s="401"/>
      <c r="J21" s="402"/>
      <c r="K21" s="404"/>
      <c r="L21" s="397"/>
    </row>
    <row r="22" spans="1:12" ht="21.75" customHeight="1" thickBot="1" x14ac:dyDescent="0.3">
      <c r="A22" s="399">
        <f>+J11</f>
        <v>0</v>
      </c>
      <c r="B22" s="400"/>
      <c r="C22" s="405"/>
      <c r="D22" s="406"/>
      <c r="E22" s="405"/>
      <c r="F22" s="406"/>
      <c r="G22" s="405"/>
      <c r="H22" s="406"/>
      <c r="I22" s="405"/>
      <c r="J22" s="406"/>
      <c r="K22" s="404"/>
      <c r="L22" s="398"/>
    </row>
    <row r="23" spans="1:12" ht="18" customHeight="1" x14ac:dyDescent="0.25">
      <c r="A23" s="431" t="s">
        <v>49</v>
      </c>
      <c r="B23" s="26" t="s">
        <v>50</v>
      </c>
      <c r="C23" s="435" t="s">
        <v>51</v>
      </c>
      <c r="D23" s="435"/>
      <c r="E23" s="413" t="s">
        <v>52</v>
      </c>
      <c r="F23" s="413"/>
      <c r="G23" s="414"/>
      <c r="H23" s="415" t="s">
        <v>53</v>
      </c>
      <c r="I23" s="28"/>
      <c r="J23" s="28"/>
      <c r="K23" s="29"/>
      <c r="L23" s="417">
        <v>11</v>
      </c>
    </row>
    <row r="24" spans="1:12" ht="19.5" customHeight="1" x14ac:dyDescent="0.25">
      <c r="A24" s="432"/>
      <c r="B24" s="30" t="s">
        <v>54</v>
      </c>
      <c r="C24" s="31" t="s">
        <v>55</v>
      </c>
      <c r="D24" s="31" t="s">
        <v>56</v>
      </c>
      <c r="E24" s="32" t="s">
        <v>57</v>
      </c>
      <c r="F24" s="33" t="s">
        <v>58</v>
      </c>
      <c r="G24" s="34" t="s">
        <v>59</v>
      </c>
      <c r="H24" s="416"/>
      <c r="I24" s="35"/>
      <c r="J24" s="36"/>
      <c r="K24" s="37"/>
      <c r="L24" s="418"/>
    </row>
    <row r="25" spans="1:12" ht="20.25" customHeight="1" x14ac:dyDescent="0.25">
      <c r="A25" s="433"/>
      <c r="B25" s="38">
        <v>1</v>
      </c>
      <c r="C25" s="419">
        <v>95</v>
      </c>
      <c r="D25" s="39">
        <v>95</v>
      </c>
      <c r="E25" s="40">
        <v>94</v>
      </c>
      <c r="F25" s="40">
        <v>95</v>
      </c>
      <c r="G25" s="40">
        <v>96</v>
      </c>
      <c r="H25" s="40" t="e">
        <f>(C18/C19)*100%</f>
        <v>#DIV/0!</v>
      </c>
      <c r="I25" s="35"/>
      <c r="J25" s="41"/>
      <c r="K25" s="37"/>
      <c r="L25" s="418"/>
    </row>
    <row r="26" spans="1:12" ht="20.25" customHeight="1" x14ac:dyDescent="0.25">
      <c r="A26" s="433"/>
      <c r="B26" s="42">
        <v>2</v>
      </c>
      <c r="C26" s="419"/>
      <c r="D26" s="43">
        <v>95</v>
      </c>
      <c r="E26" s="40">
        <v>94</v>
      </c>
      <c r="F26" s="40">
        <v>95</v>
      </c>
      <c r="G26" s="40">
        <v>96</v>
      </c>
      <c r="H26" s="40" t="e">
        <f>(E18/E19)*100%</f>
        <v>#DIV/0!</v>
      </c>
      <c r="I26" s="35"/>
      <c r="J26" s="41"/>
      <c r="K26" s="37"/>
      <c r="L26" s="418"/>
    </row>
    <row r="27" spans="1:12" ht="20.25" customHeight="1" x14ac:dyDescent="0.3">
      <c r="A27" s="433"/>
      <c r="B27" s="42">
        <v>3</v>
      </c>
      <c r="C27" s="419"/>
      <c r="D27" s="43">
        <v>95</v>
      </c>
      <c r="E27" s="40">
        <v>94</v>
      </c>
      <c r="F27" s="40">
        <v>95</v>
      </c>
      <c r="G27" s="40">
        <v>96</v>
      </c>
      <c r="H27" s="40" t="e">
        <f>(G18/G19)*100%</f>
        <v>#DIV/0!</v>
      </c>
      <c r="I27" s="44"/>
      <c r="J27" s="41"/>
      <c r="K27" s="37"/>
      <c r="L27" s="418"/>
    </row>
    <row r="28" spans="1:12" ht="20.25" customHeight="1" thickBot="1" x14ac:dyDescent="0.3">
      <c r="A28" s="434"/>
      <c r="B28" s="45">
        <v>4</v>
      </c>
      <c r="C28" s="420"/>
      <c r="D28" s="46">
        <v>95</v>
      </c>
      <c r="E28" s="47">
        <v>94</v>
      </c>
      <c r="F28" s="47">
        <v>95</v>
      </c>
      <c r="G28" s="47">
        <v>96</v>
      </c>
      <c r="H28" s="47" t="e">
        <f>(I18/I19)*100%</f>
        <v>#DIV/0!</v>
      </c>
      <c r="I28" s="48"/>
      <c r="J28" s="49"/>
      <c r="K28" s="50"/>
      <c r="L28" s="418"/>
    </row>
    <row r="29" spans="1:12" ht="50.1" customHeight="1" x14ac:dyDescent="0.25">
      <c r="A29" s="51" t="s">
        <v>60</v>
      </c>
      <c r="B29" s="421" t="s">
        <v>61</v>
      </c>
      <c r="C29" s="421"/>
      <c r="D29" s="421"/>
      <c r="E29" s="421"/>
      <c r="F29" s="421"/>
      <c r="G29" s="421"/>
      <c r="H29" s="421"/>
      <c r="I29" s="421"/>
      <c r="J29" s="421"/>
      <c r="K29" s="421"/>
      <c r="L29" s="52">
        <v>12</v>
      </c>
    </row>
    <row r="30" spans="1:12" ht="50.1" customHeight="1" thickBot="1" x14ac:dyDescent="0.3">
      <c r="A30" s="6" t="s">
        <v>62</v>
      </c>
      <c r="B30" s="422" t="s">
        <v>63</v>
      </c>
      <c r="C30" s="423"/>
      <c r="D30" s="423"/>
      <c r="E30" s="423"/>
      <c r="F30" s="423"/>
      <c r="G30" s="423"/>
      <c r="H30" s="423"/>
      <c r="I30" s="423"/>
      <c r="J30" s="423"/>
      <c r="K30" s="424"/>
      <c r="L30" s="53">
        <v>13</v>
      </c>
    </row>
    <row r="31" spans="1:12" ht="30.75" customHeight="1" x14ac:dyDescent="0.25">
      <c r="A31" s="425" t="s">
        <v>64</v>
      </c>
      <c r="B31" s="409" t="s">
        <v>65</v>
      </c>
      <c r="C31" s="409"/>
      <c r="D31" s="426" t="s">
        <v>66</v>
      </c>
      <c r="E31" s="426"/>
      <c r="F31" s="426"/>
      <c r="G31" s="426"/>
      <c r="H31" s="54" t="s">
        <v>67</v>
      </c>
      <c r="I31" s="426" t="s">
        <v>68</v>
      </c>
      <c r="J31" s="426"/>
      <c r="K31" s="426"/>
      <c r="L31" s="427">
        <v>14</v>
      </c>
    </row>
    <row r="32" spans="1:12" ht="36" customHeight="1" x14ac:dyDescent="0.25">
      <c r="A32" s="425"/>
      <c r="B32" s="430" t="s">
        <v>16</v>
      </c>
      <c r="C32" s="430"/>
      <c r="D32" s="441" t="s">
        <v>69</v>
      </c>
      <c r="E32" s="442"/>
      <c r="F32" s="442"/>
      <c r="G32" s="443"/>
      <c r="H32" s="54" t="s">
        <v>70</v>
      </c>
      <c r="I32" s="426" t="s">
        <v>71</v>
      </c>
      <c r="J32" s="426"/>
      <c r="K32" s="426"/>
      <c r="L32" s="428"/>
    </row>
    <row r="33" spans="1:12" ht="30.75" customHeight="1" thickBot="1" x14ac:dyDescent="0.3">
      <c r="A33" s="425"/>
      <c r="B33" s="409" t="s">
        <v>72</v>
      </c>
      <c r="C33" s="409"/>
      <c r="D33" s="444">
        <v>1273</v>
      </c>
      <c r="E33" s="445"/>
      <c r="F33" s="445"/>
      <c r="G33" s="445"/>
      <c r="H33" s="445"/>
      <c r="I33" s="445"/>
      <c r="J33" s="445"/>
      <c r="K33" s="446"/>
      <c r="L33" s="429"/>
    </row>
    <row r="34" spans="1:12" ht="30.75" customHeight="1" x14ac:dyDescent="0.25">
      <c r="A34" s="407" t="s">
        <v>73</v>
      </c>
      <c r="B34" s="409" t="s">
        <v>65</v>
      </c>
      <c r="C34" s="409"/>
      <c r="D34" s="410" t="s">
        <v>74</v>
      </c>
      <c r="E34" s="411"/>
      <c r="F34" s="411"/>
      <c r="G34" s="412"/>
      <c r="H34" s="54" t="s">
        <v>67</v>
      </c>
      <c r="I34" s="410" t="s">
        <v>75</v>
      </c>
      <c r="J34" s="411"/>
      <c r="K34" s="412"/>
      <c r="L34" s="427">
        <v>15</v>
      </c>
    </row>
    <row r="35" spans="1:12" ht="30.75" customHeight="1" thickBot="1" x14ac:dyDescent="0.3">
      <c r="A35" s="408"/>
      <c r="B35" s="436" t="s">
        <v>70</v>
      </c>
      <c r="C35" s="436"/>
      <c r="D35" s="437" t="s">
        <v>76</v>
      </c>
      <c r="E35" s="438"/>
      <c r="F35" s="438"/>
      <c r="G35" s="439"/>
      <c r="H35" s="59" t="s">
        <v>72</v>
      </c>
      <c r="I35" s="440" t="s">
        <v>77</v>
      </c>
      <c r="J35" s="438"/>
      <c r="K35" s="439"/>
      <c r="L35" s="429"/>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D35" r:id="rId1" display="wcastro@ins.gov.co/svillarreal@ins.gov.co"/>
    <hyperlink ref="A1" location="Índice!A1" display="volver"/>
  </hyperlinks>
  <printOptions horizontalCentered="1" verticalCentered="1"/>
  <pageMargins left="0" right="0" top="0" bottom="0" header="0" footer="0"/>
  <pageSetup scale="45" orientation="portrait" r:id="rId2"/>
  <headerFooter>
    <oddFooter>&amp;C&amp;P  de  &amp;N&amp;R&amp;A</oddFooter>
  </headerFooter>
  <drawing r:id="rId3"/>
  <legacy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showGridLines="0" showWhiteSpace="0" view="pageBreakPreview" zoomScale="70" zoomScaleNormal="70" zoomScaleSheetLayoutView="70" workbookViewId="0"/>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63" t="s">
        <v>98</v>
      </c>
      <c r="B1" s="1"/>
      <c r="C1" s="1"/>
      <c r="D1" s="360" t="s">
        <v>0</v>
      </c>
      <c r="E1" s="361"/>
      <c r="F1" s="361" t="s">
        <v>1</v>
      </c>
      <c r="G1" s="361"/>
      <c r="H1" s="361"/>
      <c r="I1" s="361" t="s">
        <v>2</v>
      </c>
      <c r="J1" s="361"/>
      <c r="K1" s="361"/>
    </row>
    <row r="2" spans="1:12" ht="27" customHeight="1" x14ac:dyDescent="0.25">
      <c r="A2" s="1"/>
      <c r="B2" s="1"/>
      <c r="C2" s="1"/>
      <c r="D2" s="361"/>
      <c r="E2" s="361"/>
      <c r="F2" s="361"/>
      <c r="G2" s="361"/>
      <c r="H2" s="361"/>
      <c r="I2" s="361"/>
      <c r="J2" s="361"/>
      <c r="K2" s="361"/>
    </row>
    <row r="3" spans="1:12" ht="17.25" customHeight="1" x14ac:dyDescent="0.25">
      <c r="A3" s="1"/>
      <c r="B3" s="1"/>
      <c r="C3" s="1"/>
      <c r="D3" s="361"/>
      <c r="E3" s="361"/>
      <c r="F3" s="361" t="s">
        <v>3</v>
      </c>
      <c r="G3" s="361"/>
      <c r="H3" s="361"/>
      <c r="I3" s="363">
        <v>44246</v>
      </c>
      <c r="J3" s="363"/>
      <c r="K3" s="363"/>
    </row>
    <row r="4" spans="1:12" ht="17.25" customHeight="1" thickBot="1" x14ac:dyDescent="0.3">
      <c r="A4" s="1"/>
      <c r="B4" s="1"/>
      <c r="C4" s="1"/>
      <c r="D4" s="362"/>
      <c r="E4" s="362"/>
      <c r="F4" s="362"/>
      <c r="G4" s="362"/>
      <c r="H4" s="362"/>
      <c r="I4" s="364"/>
      <c r="J4" s="364"/>
      <c r="K4" s="364"/>
    </row>
    <row r="5" spans="1:12" ht="36.75" customHeight="1" thickBot="1" x14ac:dyDescent="0.3">
      <c r="A5" s="357" t="s">
        <v>4</v>
      </c>
      <c r="B5" s="358"/>
      <c r="C5" s="358"/>
      <c r="D5" s="358"/>
      <c r="E5" s="358"/>
      <c r="F5" s="358"/>
      <c r="G5" s="358"/>
      <c r="H5" s="358"/>
      <c r="I5" s="358"/>
      <c r="J5" s="358"/>
      <c r="K5" s="359"/>
      <c r="L5" s="2"/>
    </row>
    <row r="6" spans="1:12" ht="27" customHeight="1" thickBot="1" x14ac:dyDescent="0.3">
      <c r="A6" s="365" t="s">
        <v>5</v>
      </c>
      <c r="B6" s="366"/>
      <c r="C6" s="366"/>
      <c r="D6" s="366"/>
      <c r="E6" s="366"/>
      <c r="F6" s="366"/>
      <c r="G6" s="366"/>
      <c r="H6" s="366"/>
      <c r="I6" s="366"/>
      <c r="J6" s="366"/>
      <c r="K6" s="367"/>
      <c r="L6" s="2"/>
    </row>
    <row r="7" spans="1:12" ht="54" customHeight="1" thickBot="1" x14ac:dyDescent="0.3">
      <c r="A7" s="3" t="s">
        <v>6</v>
      </c>
      <c r="B7" s="368" t="s">
        <v>376</v>
      </c>
      <c r="C7" s="368"/>
      <c r="D7" s="368"/>
      <c r="E7" s="368"/>
      <c r="F7" s="4" t="s">
        <v>8</v>
      </c>
      <c r="G7" s="369" t="s">
        <v>343</v>
      </c>
      <c r="H7" s="370"/>
      <c r="I7" s="370"/>
      <c r="J7" s="370"/>
      <c r="K7" s="371"/>
      <c r="L7" s="5">
        <v>1</v>
      </c>
    </row>
    <row r="8" spans="1:12" ht="57" customHeight="1" thickBot="1" x14ac:dyDescent="0.3">
      <c r="A8" s="58" t="s">
        <v>10</v>
      </c>
      <c r="B8" s="372" t="s">
        <v>345</v>
      </c>
      <c r="C8" s="373"/>
      <c r="D8" s="373"/>
      <c r="E8" s="374"/>
      <c r="F8" s="372"/>
      <c r="G8" s="373"/>
      <c r="H8" s="374"/>
      <c r="I8" s="372"/>
      <c r="J8" s="373"/>
      <c r="K8" s="375"/>
      <c r="L8" s="5">
        <v>2</v>
      </c>
    </row>
    <row r="9" spans="1:12" ht="57.75" customHeight="1" thickBot="1" x14ac:dyDescent="0.3">
      <c r="A9" s="7" t="s">
        <v>12</v>
      </c>
      <c r="B9" s="376" t="s">
        <v>377</v>
      </c>
      <c r="C9" s="377"/>
      <c r="D9" s="377"/>
      <c r="E9" s="377"/>
      <c r="F9" s="377"/>
      <c r="G9" s="377"/>
      <c r="H9" s="377"/>
      <c r="I9" s="377"/>
      <c r="J9" s="377"/>
      <c r="K9" s="378"/>
      <c r="L9" s="5">
        <v>3</v>
      </c>
    </row>
    <row r="10" spans="1:12" ht="30" customHeight="1" thickBot="1" x14ac:dyDescent="0.3">
      <c r="A10" s="7" t="s">
        <v>14</v>
      </c>
      <c r="B10" s="379" t="s">
        <v>347</v>
      </c>
      <c r="C10" s="380"/>
      <c r="D10" s="380"/>
      <c r="E10" s="380"/>
      <c r="F10" s="58" t="s">
        <v>16</v>
      </c>
      <c r="G10" s="381" t="s">
        <v>348</v>
      </c>
      <c r="H10" s="382"/>
      <c r="I10" s="382"/>
      <c r="J10" s="382"/>
      <c r="K10" s="383"/>
      <c r="L10" s="5">
        <v>4</v>
      </c>
    </row>
    <row r="11" spans="1:12" ht="67.5" customHeight="1" thickBot="1" x14ac:dyDescent="0.3">
      <c r="A11" s="58" t="s">
        <v>18</v>
      </c>
      <c r="B11" s="372" t="s">
        <v>202</v>
      </c>
      <c r="C11" s="374"/>
      <c r="D11" s="58" t="s">
        <v>20</v>
      </c>
      <c r="E11" s="64" t="s">
        <v>378</v>
      </c>
      <c r="F11" s="64" t="s">
        <v>379</v>
      </c>
      <c r="G11" s="64" t="s">
        <v>183</v>
      </c>
      <c r="H11" s="64" t="s">
        <v>105</v>
      </c>
      <c r="I11" s="64" t="s">
        <v>106</v>
      </c>
      <c r="J11" s="64" t="s">
        <v>107</v>
      </c>
      <c r="K11" s="64"/>
      <c r="L11" s="5">
        <v>5</v>
      </c>
    </row>
    <row r="12" spans="1:12" ht="117" customHeight="1" thickBot="1" x14ac:dyDescent="0.3">
      <c r="A12" s="58" t="s">
        <v>24</v>
      </c>
      <c r="B12" s="384" t="s">
        <v>380</v>
      </c>
      <c r="C12" s="385"/>
      <c r="D12" s="385"/>
      <c r="E12" s="385"/>
      <c r="F12" s="385"/>
      <c r="G12" s="58" t="s">
        <v>26</v>
      </c>
      <c r="H12" s="384" t="s">
        <v>381</v>
      </c>
      <c r="I12" s="453"/>
      <c r="J12" s="453"/>
      <c r="K12" s="454"/>
      <c r="L12" s="5">
        <v>6</v>
      </c>
    </row>
    <row r="13" spans="1:12" ht="60" customHeight="1" thickBot="1" x14ac:dyDescent="0.3">
      <c r="A13" s="58" t="s">
        <v>28</v>
      </c>
      <c r="B13" s="518" t="s">
        <v>382</v>
      </c>
      <c r="C13" s="519"/>
      <c r="D13" s="519"/>
      <c r="E13" s="519"/>
      <c r="F13" s="519"/>
      <c r="G13" s="519"/>
      <c r="H13" s="519"/>
      <c r="I13" s="520"/>
      <c r="J13" s="58" t="s">
        <v>30</v>
      </c>
      <c r="K13" s="10" t="s">
        <v>371</v>
      </c>
      <c r="L13" s="55">
        <v>7</v>
      </c>
    </row>
    <row r="14" spans="1:12" ht="51.75" customHeight="1" thickBot="1" x14ac:dyDescent="0.3">
      <c r="A14" s="58" t="s">
        <v>32</v>
      </c>
      <c r="B14" s="390" t="s">
        <v>309</v>
      </c>
      <c r="C14" s="391"/>
      <c r="D14" s="58" t="s">
        <v>34</v>
      </c>
      <c r="E14" s="137" t="s">
        <v>35</v>
      </c>
      <c r="F14" s="58" t="s">
        <v>36</v>
      </c>
      <c r="G14" s="65">
        <v>15</v>
      </c>
      <c r="H14" s="58" t="s">
        <v>37</v>
      </c>
      <c r="I14" s="138" t="s">
        <v>383</v>
      </c>
      <c r="J14" s="58" t="s">
        <v>38</v>
      </c>
      <c r="K14" s="139" t="s">
        <v>384</v>
      </c>
      <c r="L14" s="55">
        <v>8</v>
      </c>
    </row>
    <row r="15" spans="1:12" ht="45" customHeight="1" thickBot="1" x14ac:dyDescent="0.3">
      <c r="A15" s="17" t="s">
        <v>40</v>
      </c>
      <c r="B15" s="18" t="s">
        <v>41</v>
      </c>
      <c r="C15" s="73">
        <v>2019</v>
      </c>
      <c r="D15" s="140"/>
      <c r="E15" s="140"/>
      <c r="F15" s="22" t="s">
        <v>42</v>
      </c>
      <c r="G15" s="74">
        <v>2022</v>
      </c>
      <c r="H15" s="140"/>
      <c r="I15" s="140"/>
      <c r="J15" s="140"/>
      <c r="K15" s="141"/>
      <c r="L15" s="55">
        <v>9</v>
      </c>
    </row>
    <row r="16" spans="1:12" ht="18.75" customHeight="1" x14ac:dyDescent="0.25">
      <c r="A16" s="392" t="s">
        <v>43</v>
      </c>
      <c r="B16" s="393"/>
      <c r="C16" s="394" t="s">
        <v>44</v>
      </c>
      <c r="D16" s="395"/>
      <c r="E16" s="394" t="s">
        <v>45</v>
      </c>
      <c r="F16" s="395"/>
      <c r="G16" s="394" t="s">
        <v>46</v>
      </c>
      <c r="H16" s="395"/>
      <c r="I16" s="394" t="s">
        <v>47</v>
      </c>
      <c r="J16" s="395"/>
      <c r="K16" s="25" t="s">
        <v>48</v>
      </c>
      <c r="L16" s="396">
        <v>10</v>
      </c>
    </row>
    <row r="17" spans="1:12" ht="35.25" customHeight="1" x14ac:dyDescent="0.25">
      <c r="A17" s="399" t="str">
        <f>+E11</f>
        <v>Variable 1. Promedio de calificación del atributo del ONS</v>
      </c>
      <c r="B17" s="400"/>
      <c r="C17" s="401"/>
      <c r="D17" s="402"/>
      <c r="E17" s="401"/>
      <c r="F17" s="402"/>
      <c r="G17" s="401"/>
      <c r="H17" s="402"/>
      <c r="I17" s="401"/>
      <c r="J17" s="402"/>
      <c r="K17" s="403"/>
      <c r="L17" s="397"/>
    </row>
    <row r="18" spans="1:12" ht="21.75" customHeight="1" x14ac:dyDescent="0.25">
      <c r="A18" s="399" t="str">
        <f>+F11</f>
        <v xml:space="preserve">Variable 2. Promedio de calificación del atributo para el conjunto de instituciones evaluadas </v>
      </c>
      <c r="B18" s="400"/>
      <c r="C18" s="401"/>
      <c r="D18" s="402"/>
      <c r="E18" s="401"/>
      <c r="F18" s="402"/>
      <c r="G18" s="401"/>
      <c r="H18" s="402"/>
      <c r="I18" s="401"/>
      <c r="J18" s="402"/>
      <c r="K18" s="404"/>
      <c r="L18" s="397"/>
    </row>
    <row r="19" spans="1:12" ht="21.75" customHeight="1" x14ac:dyDescent="0.25">
      <c r="A19" s="399" t="str">
        <f>+G11</f>
        <v>Variable 3</v>
      </c>
      <c r="B19" s="400"/>
      <c r="C19" s="401"/>
      <c r="D19" s="402"/>
      <c r="E19" s="401"/>
      <c r="F19" s="402"/>
      <c r="G19" s="401"/>
      <c r="H19" s="402"/>
      <c r="I19" s="401"/>
      <c r="J19" s="402"/>
      <c r="K19" s="404"/>
      <c r="L19" s="397"/>
    </row>
    <row r="20" spans="1:12" ht="21.75" customHeight="1" x14ac:dyDescent="0.25">
      <c r="A20" s="399" t="str">
        <f>+H11</f>
        <v>Variable 4</v>
      </c>
      <c r="B20" s="400"/>
      <c r="C20" s="401"/>
      <c r="D20" s="402"/>
      <c r="E20" s="401"/>
      <c r="F20" s="402"/>
      <c r="G20" s="401"/>
      <c r="H20" s="402"/>
      <c r="I20" s="401"/>
      <c r="J20" s="402"/>
      <c r="K20" s="404"/>
      <c r="L20" s="397"/>
    </row>
    <row r="21" spans="1:12" ht="21.75" customHeight="1" x14ac:dyDescent="0.25">
      <c r="A21" s="399" t="str">
        <f>+I11</f>
        <v>Variable 5</v>
      </c>
      <c r="B21" s="400"/>
      <c r="C21" s="401"/>
      <c r="D21" s="402"/>
      <c r="E21" s="401"/>
      <c r="F21" s="402"/>
      <c r="G21" s="401"/>
      <c r="H21" s="402"/>
      <c r="I21" s="401"/>
      <c r="J21" s="402"/>
      <c r="K21" s="404"/>
      <c r="L21" s="397"/>
    </row>
    <row r="22" spans="1:12" ht="21.75" customHeight="1" thickBot="1" x14ac:dyDescent="0.3">
      <c r="A22" s="399" t="str">
        <f>+J11</f>
        <v>Variable 6</v>
      </c>
      <c r="B22" s="400"/>
      <c r="C22" s="405"/>
      <c r="D22" s="406"/>
      <c r="E22" s="405"/>
      <c r="F22" s="406"/>
      <c r="G22" s="405"/>
      <c r="H22" s="406"/>
      <c r="I22" s="405"/>
      <c r="J22" s="406"/>
      <c r="K22" s="404"/>
      <c r="L22" s="398"/>
    </row>
    <row r="23" spans="1:12" ht="18" customHeight="1" x14ac:dyDescent="0.25">
      <c r="A23" s="431" t="s">
        <v>49</v>
      </c>
      <c r="B23" s="27" t="s">
        <v>50</v>
      </c>
      <c r="C23" s="435" t="s">
        <v>51</v>
      </c>
      <c r="D23" s="435"/>
      <c r="E23" s="413" t="s">
        <v>52</v>
      </c>
      <c r="F23" s="413"/>
      <c r="G23" s="414"/>
      <c r="H23" s="415" t="s">
        <v>53</v>
      </c>
      <c r="I23" s="28"/>
      <c r="J23" s="28"/>
      <c r="K23" s="29"/>
      <c r="L23" s="417">
        <v>11</v>
      </c>
    </row>
    <row r="24" spans="1:12" ht="19.5" customHeight="1" x14ac:dyDescent="0.25">
      <c r="A24" s="432"/>
      <c r="B24" s="30" t="s">
        <v>54</v>
      </c>
      <c r="C24" s="31" t="s">
        <v>55</v>
      </c>
      <c r="D24" s="31" t="s">
        <v>56</v>
      </c>
      <c r="E24" s="32" t="s">
        <v>57</v>
      </c>
      <c r="F24" s="33" t="s">
        <v>58</v>
      </c>
      <c r="G24" s="34" t="s">
        <v>59</v>
      </c>
      <c r="H24" s="416"/>
      <c r="I24" s="35"/>
      <c r="J24" s="36"/>
      <c r="K24" s="37"/>
      <c r="L24" s="418"/>
    </row>
    <row r="25" spans="1:12" ht="20.25" customHeight="1" thickBot="1" x14ac:dyDescent="0.3">
      <c r="A25" s="433"/>
      <c r="B25" s="38">
        <v>1</v>
      </c>
      <c r="C25" s="419">
        <v>1</v>
      </c>
      <c r="D25" s="142">
        <v>1</v>
      </c>
      <c r="E25" s="143" t="s">
        <v>385</v>
      </c>
      <c r="F25" s="144">
        <v>1</v>
      </c>
      <c r="G25" s="145" t="s">
        <v>386</v>
      </c>
      <c r="H25" s="145" t="s">
        <v>387</v>
      </c>
      <c r="I25" s="35"/>
      <c r="J25" s="41"/>
      <c r="K25" s="37"/>
      <c r="L25" s="418"/>
    </row>
    <row r="26" spans="1:12" ht="15.75" customHeight="1" thickBot="1" x14ac:dyDescent="0.3">
      <c r="A26" s="433"/>
      <c r="B26" s="42">
        <v>2</v>
      </c>
      <c r="C26" s="419"/>
      <c r="D26" s="146">
        <v>1</v>
      </c>
      <c r="E26" s="143" t="s">
        <v>385</v>
      </c>
      <c r="F26" s="144">
        <v>1</v>
      </c>
      <c r="G26" s="145" t="s">
        <v>386</v>
      </c>
      <c r="H26" s="145" t="s">
        <v>387</v>
      </c>
      <c r="I26" s="35"/>
      <c r="J26" s="41"/>
      <c r="K26" s="37"/>
      <c r="L26" s="418"/>
    </row>
    <row r="27" spans="1:12" ht="17.25" customHeight="1" thickBot="1" x14ac:dyDescent="0.35">
      <c r="A27" s="433"/>
      <c r="B27" s="42">
        <v>3</v>
      </c>
      <c r="C27" s="419"/>
      <c r="D27" s="146">
        <v>1</v>
      </c>
      <c r="E27" s="143" t="s">
        <v>385</v>
      </c>
      <c r="F27" s="144">
        <v>1</v>
      </c>
      <c r="G27" s="145" t="s">
        <v>386</v>
      </c>
      <c r="H27" s="145" t="s">
        <v>387</v>
      </c>
      <c r="I27" s="44"/>
      <c r="J27" s="41"/>
      <c r="K27" s="37"/>
      <c r="L27" s="418"/>
    </row>
    <row r="28" spans="1:12" ht="16.5" customHeight="1" thickBot="1" x14ac:dyDescent="0.3">
      <c r="A28" s="434"/>
      <c r="B28" s="45">
        <v>4</v>
      </c>
      <c r="C28" s="420"/>
      <c r="D28" s="147">
        <v>1</v>
      </c>
      <c r="E28" s="143" t="s">
        <v>385</v>
      </c>
      <c r="F28" s="144">
        <v>1</v>
      </c>
      <c r="G28" s="145" t="s">
        <v>386</v>
      </c>
      <c r="H28" s="145" t="s">
        <v>387</v>
      </c>
      <c r="I28" s="48"/>
      <c r="J28" s="49"/>
      <c r="K28" s="50"/>
      <c r="L28" s="418"/>
    </row>
    <row r="29" spans="1:12" ht="53.25" customHeight="1" x14ac:dyDescent="0.25">
      <c r="A29" s="51" t="s">
        <v>60</v>
      </c>
      <c r="B29" s="516" t="s">
        <v>388</v>
      </c>
      <c r="C29" s="517"/>
      <c r="D29" s="517"/>
      <c r="E29" s="517"/>
      <c r="F29" s="517"/>
      <c r="G29" s="517"/>
      <c r="H29" s="517"/>
      <c r="I29" s="517"/>
      <c r="J29" s="517"/>
      <c r="K29" s="517"/>
      <c r="L29" s="52">
        <v>12</v>
      </c>
    </row>
    <row r="30" spans="1:12" ht="115.5" customHeight="1" thickBot="1" x14ac:dyDescent="0.3">
      <c r="A30" s="58" t="s">
        <v>62</v>
      </c>
      <c r="B30" s="457" t="s">
        <v>389</v>
      </c>
      <c r="C30" s="458"/>
      <c r="D30" s="458"/>
      <c r="E30" s="458"/>
      <c r="F30" s="458"/>
      <c r="G30" s="458"/>
      <c r="H30" s="458"/>
      <c r="I30" s="458"/>
      <c r="J30" s="458"/>
      <c r="K30" s="459"/>
      <c r="L30" s="57">
        <v>13</v>
      </c>
    </row>
    <row r="31" spans="1:12" ht="30.75" customHeight="1" x14ac:dyDescent="0.25">
      <c r="A31" s="425" t="s">
        <v>64</v>
      </c>
      <c r="B31" s="409" t="s">
        <v>65</v>
      </c>
      <c r="C31" s="409"/>
      <c r="D31" s="460" t="s">
        <v>359</v>
      </c>
      <c r="E31" s="460"/>
      <c r="F31" s="460"/>
      <c r="G31" s="460"/>
      <c r="H31" s="56" t="s">
        <v>67</v>
      </c>
      <c r="I31" s="460" t="s">
        <v>360</v>
      </c>
      <c r="J31" s="460"/>
      <c r="K31" s="460"/>
      <c r="L31" s="427">
        <v>14</v>
      </c>
    </row>
    <row r="32" spans="1:12" ht="36" customHeight="1" x14ac:dyDescent="0.25">
      <c r="A32" s="425"/>
      <c r="B32" s="430" t="s">
        <v>16</v>
      </c>
      <c r="C32" s="430"/>
      <c r="D32" s="461" t="s">
        <v>361</v>
      </c>
      <c r="E32" s="462"/>
      <c r="F32" s="462"/>
      <c r="G32" s="463"/>
      <c r="H32" s="56" t="s">
        <v>70</v>
      </c>
      <c r="I32" s="472" t="s">
        <v>362</v>
      </c>
      <c r="J32" s="460"/>
      <c r="K32" s="460"/>
      <c r="L32" s="428"/>
    </row>
    <row r="33" spans="1:12" ht="30.75" customHeight="1" thickBot="1" x14ac:dyDescent="0.3">
      <c r="A33" s="425"/>
      <c r="B33" s="409" t="s">
        <v>72</v>
      </c>
      <c r="C33" s="409"/>
      <c r="D33" s="511" t="s">
        <v>363</v>
      </c>
      <c r="E33" s="512"/>
      <c r="F33" s="512"/>
      <c r="G33" s="512"/>
      <c r="H33" s="512"/>
      <c r="I33" s="512"/>
      <c r="J33" s="512"/>
      <c r="K33" s="513"/>
      <c r="L33" s="429"/>
    </row>
    <row r="34" spans="1:12" ht="30.75" customHeight="1" x14ac:dyDescent="0.25">
      <c r="A34" s="407" t="s">
        <v>73</v>
      </c>
      <c r="B34" s="409" t="s">
        <v>65</v>
      </c>
      <c r="C34" s="409"/>
      <c r="D34" s="410" t="s">
        <v>74</v>
      </c>
      <c r="E34" s="411"/>
      <c r="F34" s="411"/>
      <c r="G34" s="412"/>
      <c r="H34" s="56" t="s">
        <v>67</v>
      </c>
      <c r="I34" s="410" t="s">
        <v>75</v>
      </c>
      <c r="J34" s="411"/>
      <c r="K34" s="412"/>
      <c r="L34" s="427">
        <v>15</v>
      </c>
    </row>
    <row r="35" spans="1:12" ht="30.75" customHeight="1" thickBot="1" x14ac:dyDescent="0.3">
      <c r="A35" s="408"/>
      <c r="B35" s="436" t="s">
        <v>70</v>
      </c>
      <c r="C35" s="436"/>
      <c r="D35" s="437" t="s">
        <v>76</v>
      </c>
      <c r="E35" s="438"/>
      <c r="F35" s="438"/>
      <c r="G35" s="439"/>
      <c r="H35" s="59" t="s">
        <v>72</v>
      </c>
      <c r="I35" s="440" t="s">
        <v>77</v>
      </c>
      <c r="J35" s="438"/>
      <c r="K35" s="439"/>
      <c r="L35" s="429"/>
    </row>
  </sheetData>
  <mergeCells count="83">
    <mergeCell ref="A5:K5"/>
    <mergeCell ref="D1:E4"/>
    <mergeCell ref="F1:H2"/>
    <mergeCell ref="I1:K2"/>
    <mergeCell ref="F3:H4"/>
    <mergeCell ref="I3:K4"/>
    <mergeCell ref="A6:K6"/>
    <mergeCell ref="B7:E7"/>
    <mergeCell ref="G7:K7"/>
    <mergeCell ref="B8:E8"/>
    <mergeCell ref="F8:H8"/>
    <mergeCell ref="I8:K8"/>
    <mergeCell ref="B9:K9"/>
    <mergeCell ref="B10:E10"/>
    <mergeCell ref="G10:K10"/>
    <mergeCell ref="B11:C11"/>
    <mergeCell ref="B12:F12"/>
    <mergeCell ref="H12:K12"/>
    <mergeCell ref="B13:I13"/>
    <mergeCell ref="B14:C14"/>
    <mergeCell ref="A16:B16"/>
    <mergeCell ref="C16:D16"/>
    <mergeCell ref="E16:F16"/>
    <mergeCell ref="G16:H16"/>
    <mergeCell ref="I16:J16"/>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I19:J19"/>
    <mergeCell ref="I20:J20"/>
    <mergeCell ref="A21:B21"/>
    <mergeCell ref="C21:D21"/>
    <mergeCell ref="E21:F21"/>
    <mergeCell ref="G21:H21"/>
    <mergeCell ref="I21:J21"/>
    <mergeCell ref="A20:B20"/>
    <mergeCell ref="C20:D20"/>
    <mergeCell ref="E20:F20"/>
    <mergeCell ref="G20:H20"/>
    <mergeCell ref="A22:B22"/>
    <mergeCell ref="C22:D22"/>
    <mergeCell ref="E22:F22"/>
    <mergeCell ref="G22:H22"/>
    <mergeCell ref="I22:J22"/>
    <mergeCell ref="A34:A35"/>
    <mergeCell ref="B34:C34"/>
    <mergeCell ref="D34:G34"/>
    <mergeCell ref="I34:K34"/>
    <mergeCell ref="E23:G23"/>
    <mergeCell ref="H23:H24"/>
    <mergeCell ref="L23:L28"/>
    <mergeCell ref="C25:C28"/>
    <mergeCell ref="B29:K29"/>
    <mergeCell ref="B30:K30"/>
    <mergeCell ref="A31:A33"/>
    <mergeCell ref="B31:C31"/>
    <mergeCell ref="D31:G31"/>
    <mergeCell ref="I31:K31"/>
    <mergeCell ref="L31:L33"/>
    <mergeCell ref="B32:C32"/>
    <mergeCell ref="A23:A28"/>
    <mergeCell ref="C23:D23"/>
    <mergeCell ref="L34:L35"/>
    <mergeCell ref="B35:C35"/>
    <mergeCell ref="D35:G35"/>
    <mergeCell ref="I35:K35"/>
    <mergeCell ref="D32:G32"/>
    <mergeCell ref="I32:K32"/>
    <mergeCell ref="B33:C33"/>
    <mergeCell ref="D33:K33"/>
  </mergeCells>
  <hyperlinks>
    <hyperlink ref="I32" r:id="rId1"/>
    <hyperlink ref="D35" r:id="rId2" display="wcastro@ins.gov.co/svillarreal@ins.gov.co"/>
    <hyperlink ref="A1" location="Índice!A1" display="volver"/>
  </hyperlinks>
  <printOptions horizontalCentered="1" verticalCentered="1"/>
  <pageMargins left="0" right="0" top="0" bottom="0" header="0" footer="0"/>
  <pageSetup scale="44" orientation="portrait" r:id="rId3"/>
  <headerFooter>
    <oddFooter>&amp;C&amp;P  de  &amp;N&amp;R&amp;A</oddFooter>
  </headerFooter>
  <drawing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showGridLines="0" showWhiteSpace="0" view="pageBreakPreview" zoomScale="70" zoomScaleNormal="70" zoomScaleSheetLayoutView="70" workbookViewId="0"/>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63" t="s">
        <v>98</v>
      </c>
      <c r="B1" s="1"/>
      <c r="C1" s="1"/>
      <c r="D1" s="360" t="s">
        <v>0</v>
      </c>
      <c r="E1" s="361"/>
      <c r="F1" s="361" t="s">
        <v>1</v>
      </c>
      <c r="G1" s="361"/>
      <c r="H1" s="361"/>
      <c r="I1" s="361" t="s">
        <v>2</v>
      </c>
      <c r="J1" s="361"/>
      <c r="K1" s="361"/>
    </row>
    <row r="2" spans="1:12" ht="27" customHeight="1" x14ac:dyDescent="0.25">
      <c r="A2" s="1"/>
      <c r="B2" s="1"/>
      <c r="C2" s="1"/>
      <c r="D2" s="361"/>
      <c r="E2" s="361"/>
      <c r="F2" s="361"/>
      <c r="G2" s="361"/>
      <c r="H2" s="361"/>
      <c r="I2" s="361"/>
      <c r="J2" s="361"/>
      <c r="K2" s="361"/>
    </row>
    <row r="3" spans="1:12" ht="17.25" customHeight="1" x14ac:dyDescent="0.25">
      <c r="A3" s="1"/>
      <c r="B3" s="1"/>
      <c r="C3" s="1"/>
      <c r="D3" s="361"/>
      <c r="E3" s="361"/>
      <c r="F3" s="361" t="s">
        <v>3</v>
      </c>
      <c r="G3" s="361"/>
      <c r="H3" s="361"/>
      <c r="I3" s="363">
        <v>44246</v>
      </c>
      <c r="J3" s="363"/>
      <c r="K3" s="363"/>
    </row>
    <row r="4" spans="1:12" ht="17.25" customHeight="1" thickBot="1" x14ac:dyDescent="0.3">
      <c r="A4" s="1"/>
      <c r="B4" s="1"/>
      <c r="C4" s="1"/>
      <c r="D4" s="362"/>
      <c r="E4" s="362"/>
      <c r="F4" s="362"/>
      <c r="G4" s="362"/>
      <c r="H4" s="362"/>
      <c r="I4" s="364"/>
      <c r="J4" s="364"/>
      <c r="K4" s="364"/>
    </row>
    <row r="5" spans="1:12" ht="36.75" customHeight="1" thickBot="1" x14ac:dyDescent="0.3">
      <c r="A5" s="357" t="s">
        <v>4</v>
      </c>
      <c r="B5" s="358"/>
      <c r="C5" s="358"/>
      <c r="D5" s="358"/>
      <c r="E5" s="358"/>
      <c r="F5" s="358"/>
      <c r="G5" s="358"/>
      <c r="H5" s="358"/>
      <c r="I5" s="358"/>
      <c r="J5" s="358"/>
      <c r="K5" s="359"/>
      <c r="L5" s="2"/>
    </row>
    <row r="6" spans="1:12" ht="27" customHeight="1" thickBot="1" x14ac:dyDescent="0.3">
      <c r="A6" s="365" t="s">
        <v>5</v>
      </c>
      <c r="B6" s="366"/>
      <c r="C6" s="366"/>
      <c r="D6" s="366"/>
      <c r="E6" s="366"/>
      <c r="F6" s="366"/>
      <c r="G6" s="366"/>
      <c r="H6" s="366"/>
      <c r="I6" s="366"/>
      <c r="J6" s="366"/>
      <c r="K6" s="367"/>
      <c r="L6" s="2"/>
    </row>
    <row r="7" spans="1:12" ht="54" customHeight="1" thickBot="1" x14ac:dyDescent="0.3">
      <c r="A7" s="3" t="s">
        <v>6</v>
      </c>
      <c r="B7" s="368" t="s">
        <v>390</v>
      </c>
      <c r="C7" s="368"/>
      <c r="D7" s="368"/>
      <c r="E7" s="368"/>
      <c r="F7" s="4" t="s">
        <v>8</v>
      </c>
      <c r="G7" s="369" t="s">
        <v>343</v>
      </c>
      <c r="H7" s="370"/>
      <c r="I7" s="370"/>
      <c r="J7" s="370"/>
      <c r="K7" s="371"/>
      <c r="L7" s="5">
        <v>1</v>
      </c>
    </row>
    <row r="8" spans="1:12" ht="57" customHeight="1" thickBot="1" x14ac:dyDescent="0.3">
      <c r="A8" s="58" t="s">
        <v>10</v>
      </c>
      <c r="B8" s="372" t="s">
        <v>345</v>
      </c>
      <c r="C8" s="373"/>
      <c r="D8" s="373"/>
      <c r="E8" s="374"/>
      <c r="F8" s="372"/>
      <c r="G8" s="373"/>
      <c r="H8" s="374"/>
      <c r="I8" s="372"/>
      <c r="J8" s="373"/>
      <c r="K8" s="375"/>
      <c r="L8" s="5">
        <v>2</v>
      </c>
    </row>
    <row r="9" spans="1:12" ht="57.75" customHeight="1" thickBot="1" x14ac:dyDescent="0.3">
      <c r="A9" s="7" t="s">
        <v>12</v>
      </c>
      <c r="B9" s="376" t="s">
        <v>391</v>
      </c>
      <c r="C9" s="377"/>
      <c r="D9" s="377"/>
      <c r="E9" s="377"/>
      <c r="F9" s="377"/>
      <c r="G9" s="377"/>
      <c r="H9" s="377"/>
      <c r="I9" s="377"/>
      <c r="J9" s="377"/>
      <c r="K9" s="378"/>
      <c r="L9" s="5">
        <v>3</v>
      </c>
    </row>
    <row r="10" spans="1:12" ht="30" customHeight="1" thickBot="1" x14ac:dyDescent="0.3">
      <c r="A10" s="7" t="s">
        <v>14</v>
      </c>
      <c r="B10" s="379" t="s">
        <v>347</v>
      </c>
      <c r="C10" s="380"/>
      <c r="D10" s="380"/>
      <c r="E10" s="380"/>
      <c r="F10" s="58" t="s">
        <v>16</v>
      </c>
      <c r="G10" s="381" t="s">
        <v>348</v>
      </c>
      <c r="H10" s="382"/>
      <c r="I10" s="382"/>
      <c r="J10" s="382"/>
      <c r="K10" s="383"/>
      <c r="L10" s="5">
        <v>4</v>
      </c>
    </row>
    <row r="11" spans="1:12" ht="67.5" customHeight="1" thickBot="1" x14ac:dyDescent="0.3">
      <c r="A11" s="58" t="s">
        <v>18</v>
      </c>
      <c r="B11" s="372" t="s">
        <v>19</v>
      </c>
      <c r="C11" s="374"/>
      <c r="D11" s="58" t="s">
        <v>20</v>
      </c>
      <c r="E11" s="64" t="s">
        <v>392</v>
      </c>
      <c r="F11" s="64" t="s">
        <v>393</v>
      </c>
      <c r="G11" s="64" t="s">
        <v>351</v>
      </c>
      <c r="H11" s="64" t="s">
        <v>105</v>
      </c>
      <c r="I11" s="64" t="s">
        <v>106</v>
      </c>
      <c r="J11" s="64" t="s">
        <v>107</v>
      </c>
      <c r="K11" s="64"/>
      <c r="L11" s="5">
        <v>5</v>
      </c>
    </row>
    <row r="12" spans="1:12" ht="117" customHeight="1" thickBot="1" x14ac:dyDescent="0.3">
      <c r="A12" s="58" t="s">
        <v>24</v>
      </c>
      <c r="B12" s="384" t="s">
        <v>394</v>
      </c>
      <c r="C12" s="385"/>
      <c r="D12" s="385"/>
      <c r="E12" s="385"/>
      <c r="F12" s="385"/>
      <c r="G12" s="58" t="s">
        <v>26</v>
      </c>
      <c r="H12" s="384" t="s">
        <v>395</v>
      </c>
      <c r="I12" s="453"/>
      <c r="J12" s="453"/>
      <c r="K12" s="454"/>
      <c r="L12" s="5">
        <v>6</v>
      </c>
    </row>
    <row r="13" spans="1:12" ht="60" customHeight="1" thickBot="1" x14ac:dyDescent="0.3">
      <c r="A13" s="58" t="s">
        <v>28</v>
      </c>
      <c r="B13" s="384" t="s">
        <v>396</v>
      </c>
      <c r="C13" s="385"/>
      <c r="D13" s="385"/>
      <c r="E13" s="385"/>
      <c r="F13" s="385"/>
      <c r="G13" s="385"/>
      <c r="H13" s="385"/>
      <c r="I13" s="389"/>
      <c r="J13" s="58" t="s">
        <v>30</v>
      </c>
      <c r="K13" s="10" t="s">
        <v>31</v>
      </c>
      <c r="L13" s="55">
        <v>7</v>
      </c>
    </row>
    <row r="14" spans="1:12" ht="51.75" customHeight="1" thickBot="1" x14ac:dyDescent="0.3">
      <c r="A14" s="58" t="s">
        <v>32</v>
      </c>
      <c r="B14" s="390" t="s">
        <v>33</v>
      </c>
      <c r="C14" s="391"/>
      <c r="D14" s="58" t="s">
        <v>34</v>
      </c>
      <c r="E14" s="137" t="s">
        <v>35</v>
      </c>
      <c r="F14" s="58" t="s">
        <v>36</v>
      </c>
      <c r="G14" s="65">
        <v>15</v>
      </c>
      <c r="H14" s="58" t="s">
        <v>37</v>
      </c>
      <c r="I14" s="124">
        <v>1</v>
      </c>
      <c r="J14" s="58" t="s">
        <v>38</v>
      </c>
      <c r="K14" s="139" t="s">
        <v>397</v>
      </c>
      <c r="L14" s="55">
        <v>8</v>
      </c>
    </row>
    <row r="15" spans="1:12" ht="45" customHeight="1" thickBot="1" x14ac:dyDescent="0.3">
      <c r="A15" s="17" t="s">
        <v>40</v>
      </c>
      <c r="B15" s="18" t="s">
        <v>41</v>
      </c>
      <c r="C15" s="19">
        <v>2019</v>
      </c>
      <c r="D15" s="126"/>
      <c r="E15" s="126"/>
      <c r="F15" s="22" t="s">
        <v>42</v>
      </c>
      <c r="G15" s="23">
        <v>2022</v>
      </c>
      <c r="H15" s="140"/>
      <c r="I15" s="140"/>
      <c r="J15" s="140"/>
      <c r="K15" s="141"/>
      <c r="L15" s="55">
        <v>9</v>
      </c>
    </row>
    <row r="16" spans="1:12" ht="18.75" customHeight="1" x14ac:dyDescent="0.25">
      <c r="A16" s="392" t="s">
        <v>43</v>
      </c>
      <c r="B16" s="393"/>
      <c r="C16" s="394" t="s">
        <v>44</v>
      </c>
      <c r="D16" s="395"/>
      <c r="E16" s="394" t="s">
        <v>45</v>
      </c>
      <c r="F16" s="395"/>
      <c r="G16" s="394" t="s">
        <v>46</v>
      </c>
      <c r="H16" s="395"/>
      <c r="I16" s="394" t="s">
        <v>47</v>
      </c>
      <c r="J16" s="395"/>
      <c r="K16" s="25" t="s">
        <v>48</v>
      </c>
      <c r="L16" s="396">
        <v>10</v>
      </c>
    </row>
    <row r="17" spans="1:12" ht="35.25" customHeight="1" x14ac:dyDescent="0.25">
      <c r="A17" s="399" t="str">
        <f>+E11</f>
        <v>Variable 1 Documentos técnicos elaborados</v>
      </c>
      <c r="B17" s="400"/>
      <c r="C17" s="401"/>
      <c r="D17" s="402"/>
      <c r="E17" s="401"/>
      <c r="F17" s="402"/>
      <c r="G17" s="401"/>
      <c r="H17" s="402"/>
      <c r="I17" s="401"/>
      <c r="J17" s="402"/>
      <c r="K17" s="403"/>
      <c r="L17" s="397"/>
    </row>
    <row r="18" spans="1:12" ht="21.75" customHeight="1" x14ac:dyDescent="0.25">
      <c r="A18" s="399" t="str">
        <f>+F11</f>
        <v>Variable 2 Documentos técnicos planeados</v>
      </c>
      <c r="B18" s="400"/>
      <c r="C18" s="401"/>
      <c r="D18" s="402"/>
      <c r="E18" s="401"/>
      <c r="F18" s="402"/>
      <c r="G18" s="401"/>
      <c r="H18" s="402"/>
      <c r="I18" s="401"/>
      <c r="J18" s="402"/>
      <c r="K18" s="404"/>
      <c r="L18" s="397"/>
    </row>
    <row r="19" spans="1:12" ht="21.75" customHeight="1" x14ac:dyDescent="0.25">
      <c r="A19" s="399" t="str">
        <f>+G11</f>
        <v>Variable 3 *100</v>
      </c>
      <c r="B19" s="400"/>
      <c r="C19" s="401"/>
      <c r="D19" s="402"/>
      <c r="E19" s="401"/>
      <c r="F19" s="402"/>
      <c r="G19" s="401"/>
      <c r="H19" s="402"/>
      <c r="I19" s="401"/>
      <c r="J19" s="402"/>
      <c r="K19" s="404"/>
      <c r="L19" s="397"/>
    </row>
    <row r="20" spans="1:12" ht="21.75" customHeight="1" x14ac:dyDescent="0.25">
      <c r="A20" s="399" t="str">
        <f>+H11</f>
        <v>Variable 4</v>
      </c>
      <c r="B20" s="400"/>
      <c r="C20" s="401"/>
      <c r="D20" s="402"/>
      <c r="E20" s="401"/>
      <c r="F20" s="402"/>
      <c r="G20" s="401"/>
      <c r="H20" s="402"/>
      <c r="I20" s="401"/>
      <c r="J20" s="402"/>
      <c r="K20" s="404"/>
      <c r="L20" s="397"/>
    </row>
    <row r="21" spans="1:12" ht="21.75" customHeight="1" x14ac:dyDescent="0.25">
      <c r="A21" s="399" t="str">
        <f>+I11</f>
        <v>Variable 5</v>
      </c>
      <c r="B21" s="400"/>
      <c r="C21" s="401"/>
      <c r="D21" s="402"/>
      <c r="E21" s="401"/>
      <c r="F21" s="402"/>
      <c r="G21" s="401"/>
      <c r="H21" s="402"/>
      <c r="I21" s="401"/>
      <c r="J21" s="402"/>
      <c r="K21" s="404"/>
      <c r="L21" s="397"/>
    </row>
    <row r="22" spans="1:12" ht="21.75" customHeight="1" thickBot="1" x14ac:dyDescent="0.3">
      <c r="A22" s="399" t="str">
        <f>+J11</f>
        <v>Variable 6</v>
      </c>
      <c r="B22" s="400"/>
      <c r="C22" s="405"/>
      <c r="D22" s="406"/>
      <c r="E22" s="405"/>
      <c r="F22" s="406"/>
      <c r="G22" s="405"/>
      <c r="H22" s="406"/>
      <c r="I22" s="405"/>
      <c r="J22" s="406"/>
      <c r="K22" s="404"/>
      <c r="L22" s="398"/>
    </row>
    <row r="23" spans="1:12" ht="18" customHeight="1" x14ac:dyDescent="0.25">
      <c r="A23" s="431" t="s">
        <v>49</v>
      </c>
      <c r="B23" s="27" t="s">
        <v>50</v>
      </c>
      <c r="C23" s="435" t="s">
        <v>51</v>
      </c>
      <c r="D23" s="435"/>
      <c r="E23" s="413" t="s">
        <v>52</v>
      </c>
      <c r="F23" s="413"/>
      <c r="G23" s="414"/>
      <c r="H23" s="415" t="s">
        <v>53</v>
      </c>
      <c r="I23" s="28"/>
      <c r="J23" s="28"/>
      <c r="K23" s="29"/>
      <c r="L23" s="417">
        <v>11</v>
      </c>
    </row>
    <row r="24" spans="1:12" ht="19.5" customHeight="1" x14ac:dyDescent="0.25">
      <c r="A24" s="432"/>
      <c r="B24" s="30" t="s">
        <v>54</v>
      </c>
      <c r="C24" s="31" t="s">
        <v>55</v>
      </c>
      <c r="D24" s="31" t="s">
        <v>56</v>
      </c>
      <c r="E24" s="32" t="s">
        <v>57</v>
      </c>
      <c r="F24" s="33" t="s">
        <v>58</v>
      </c>
      <c r="G24" s="34" t="s">
        <v>59</v>
      </c>
      <c r="H24" s="416"/>
      <c r="I24" s="35"/>
      <c r="J24" s="36"/>
      <c r="K24" s="37"/>
      <c r="L24" s="418"/>
    </row>
    <row r="25" spans="1:12" ht="20.25" customHeight="1" thickBot="1" x14ac:dyDescent="0.3">
      <c r="A25" s="433"/>
      <c r="B25" s="38">
        <v>1</v>
      </c>
      <c r="C25" s="501">
        <v>0.98</v>
      </c>
      <c r="D25" s="128">
        <v>0.98</v>
      </c>
      <c r="E25" s="129">
        <v>0.95</v>
      </c>
      <c r="F25" s="130">
        <v>0.98</v>
      </c>
      <c r="G25" s="130">
        <v>1</v>
      </c>
      <c r="H25" s="133"/>
      <c r="I25" s="35"/>
      <c r="J25" s="41"/>
      <c r="K25" s="37"/>
      <c r="L25" s="418"/>
    </row>
    <row r="26" spans="1:12" ht="15.75" customHeight="1" x14ac:dyDescent="0.25">
      <c r="A26" s="433"/>
      <c r="B26" s="42">
        <v>2</v>
      </c>
      <c r="C26" s="419"/>
      <c r="D26" s="94">
        <v>0.98</v>
      </c>
      <c r="E26" s="130">
        <v>0.95</v>
      </c>
      <c r="F26" s="130">
        <v>0.98</v>
      </c>
      <c r="G26" s="130">
        <v>1</v>
      </c>
      <c r="H26" s="133"/>
      <c r="I26" s="35"/>
      <c r="J26" s="41"/>
      <c r="K26" s="37"/>
      <c r="L26" s="418"/>
    </row>
    <row r="27" spans="1:12" ht="17.25" customHeight="1" x14ac:dyDescent="0.3">
      <c r="A27" s="433"/>
      <c r="B27" s="42">
        <v>3</v>
      </c>
      <c r="C27" s="419"/>
      <c r="D27" s="94">
        <v>0.98</v>
      </c>
      <c r="E27" s="130">
        <v>0.95</v>
      </c>
      <c r="F27" s="130">
        <v>0.98</v>
      </c>
      <c r="G27" s="130">
        <v>1</v>
      </c>
      <c r="H27" s="133"/>
      <c r="I27" s="44"/>
      <c r="J27" s="41"/>
      <c r="K27" s="37"/>
      <c r="L27" s="418"/>
    </row>
    <row r="28" spans="1:12" ht="16.5" customHeight="1" thickBot="1" x14ac:dyDescent="0.3">
      <c r="A28" s="434"/>
      <c r="B28" s="45">
        <v>4</v>
      </c>
      <c r="C28" s="420"/>
      <c r="D28" s="131">
        <v>0.98</v>
      </c>
      <c r="E28" s="129">
        <v>0.95</v>
      </c>
      <c r="F28" s="129">
        <v>0.98</v>
      </c>
      <c r="G28" s="130">
        <v>1</v>
      </c>
      <c r="H28" s="135"/>
      <c r="I28" s="48"/>
      <c r="J28" s="49"/>
      <c r="K28" s="50"/>
      <c r="L28" s="418"/>
    </row>
    <row r="29" spans="1:12" ht="53.25" customHeight="1" x14ac:dyDescent="0.25">
      <c r="A29" s="51" t="s">
        <v>60</v>
      </c>
      <c r="B29" s="421" t="s">
        <v>398</v>
      </c>
      <c r="C29" s="456"/>
      <c r="D29" s="456"/>
      <c r="E29" s="456"/>
      <c r="F29" s="456"/>
      <c r="G29" s="456"/>
      <c r="H29" s="456"/>
      <c r="I29" s="456"/>
      <c r="J29" s="456"/>
      <c r="K29" s="456"/>
      <c r="L29" s="52">
        <v>12</v>
      </c>
    </row>
    <row r="30" spans="1:12" ht="115.5" customHeight="1" thickBot="1" x14ac:dyDescent="0.3">
      <c r="A30" s="58" t="s">
        <v>62</v>
      </c>
      <c r="B30" s="457" t="s">
        <v>399</v>
      </c>
      <c r="C30" s="458"/>
      <c r="D30" s="458"/>
      <c r="E30" s="458"/>
      <c r="F30" s="458"/>
      <c r="G30" s="458"/>
      <c r="H30" s="458"/>
      <c r="I30" s="458"/>
      <c r="J30" s="458"/>
      <c r="K30" s="459"/>
      <c r="L30" s="57">
        <v>13</v>
      </c>
    </row>
    <row r="31" spans="1:12" ht="30.75" customHeight="1" x14ac:dyDescent="0.25">
      <c r="A31" s="425" t="s">
        <v>64</v>
      </c>
      <c r="B31" s="409" t="s">
        <v>65</v>
      </c>
      <c r="C31" s="409"/>
      <c r="D31" s="460" t="s">
        <v>359</v>
      </c>
      <c r="E31" s="460"/>
      <c r="F31" s="460"/>
      <c r="G31" s="460"/>
      <c r="H31" s="56" t="s">
        <v>67</v>
      </c>
      <c r="I31" s="460" t="s">
        <v>360</v>
      </c>
      <c r="J31" s="460"/>
      <c r="K31" s="460"/>
      <c r="L31" s="427">
        <v>14</v>
      </c>
    </row>
    <row r="32" spans="1:12" ht="36" customHeight="1" x14ac:dyDescent="0.25">
      <c r="A32" s="425"/>
      <c r="B32" s="430" t="s">
        <v>16</v>
      </c>
      <c r="C32" s="430"/>
      <c r="D32" s="461" t="s">
        <v>361</v>
      </c>
      <c r="E32" s="462"/>
      <c r="F32" s="462"/>
      <c r="G32" s="463"/>
      <c r="H32" s="56" t="s">
        <v>70</v>
      </c>
      <c r="I32" s="472" t="s">
        <v>362</v>
      </c>
      <c r="J32" s="460"/>
      <c r="K32" s="460"/>
      <c r="L32" s="428"/>
    </row>
    <row r="33" spans="1:12" ht="30.75" customHeight="1" thickBot="1" x14ac:dyDescent="0.3">
      <c r="A33" s="425"/>
      <c r="B33" s="409" t="s">
        <v>72</v>
      </c>
      <c r="C33" s="409"/>
      <c r="D33" s="511" t="s">
        <v>363</v>
      </c>
      <c r="E33" s="512"/>
      <c r="F33" s="512"/>
      <c r="G33" s="512"/>
      <c r="H33" s="512"/>
      <c r="I33" s="512"/>
      <c r="J33" s="512"/>
      <c r="K33" s="513"/>
      <c r="L33" s="429"/>
    </row>
    <row r="34" spans="1:12" ht="30.75" customHeight="1" x14ac:dyDescent="0.25">
      <c r="A34" s="407" t="s">
        <v>73</v>
      </c>
      <c r="B34" s="409" t="s">
        <v>65</v>
      </c>
      <c r="C34" s="409"/>
      <c r="D34" s="410" t="s">
        <v>74</v>
      </c>
      <c r="E34" s="411"/>
      <c r="F34" s="411"/>
      <c r="G34" s="412"/>
      <c r="H34" s="56" t="s">
        <v>67</v>
      </c>
      <c r="I34" s="410" t="s">
        <v>75</v>
      </c>
      <c r="J34" s="411"/>
      <c r="K34" s="412"/>
      <c r="L34" s="427">
        <v>15</v>
      </c>
    </row>
    <row r="35" spans="1:12" ht="30.75" customHeight="1" thickBot="1" x14ac:dyDescent="0.3">
      <c r="A35" s="408"/>
      <c r="B35" s="436" t="s">
        <v>70</v>
      </c>
      <c r="C35" s="436"/>
      <c r="D35" s="437" t="s">
        <v>76</v>
      </c>
      <c r="E35" s="438"/>
      <c r="F35" s="438"/>
      <c r="G35" s="439"/>
      <c r="H35" s="59" t="s">
        <v>72</v>
      </c>
      <c r="I35" s="440" t="s">
        <v>77</v>
      </c>
      <c r="J35" s="438"/>
      <c r="K35" s="439"/>
      <c r="L35" s="429"/>
    </row>
  </sheetData>
  <mergeCells count="83">
    <mergeCell ref="A5:K5"/>
    <mergeCell ref="D1:E4"/>
    <mergeCell ref="F1:H2"/>
    <mergeCell ref="I1:K2"/>
    <mergeCell ref="F3:H4"/>
    <mergeCell ref="I3:K4"/>
    <mergeCell ref="A6:K6"/>
    <mergeCell ref="B7:E7"/>
    <mergeCell ref="G7:K7"/>
    <mergeCell ref="B8:E8"/>
    <mergeCell ref="F8:H8"/>
    <mergeCell ref="I8:K8"/>
    <mergeCell ref="B9:K9"/>
    <mergeCell ref="B10:E10"/>
    <mergeCell ref="G10:K10"/>
    <mergeCell ref="B11:C11"/>
    <mergeCell ref="B12:F12"/>
    <mergeCell ref="H12:K12"/>
    <mergeCell ref="B13:I13"/>
    <mergeCell ref="B14:C14"/>
    <mergeCell ref="A16:B16"/>
    <mergeCell ref="C16:D16"/>
    <mergeCell ref="E16:F16"/>
    <mergeCell ref="G16:H16"/>
    <mergeCell ref="I16:J16"/>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I19:J19"/>
    <mergeCell ref="I20:J20"/>
    <mergeCell ref="A21:B21"/>
    <mergeCell ref="C21:D21"/>
    <mergeCell ref="E21:F21"/>
    <mergeCell ref="G21:H21"/>
    <mergeCell ref="I21:J21"/>
    <mergeCell ref="A20:B20"/>
    <mergeCell ref="C20:D20"/>
    <mergeCell ref="E20:F20"/>
    <mergeCell ref="G20:H20"/>
    <mergeCell ref="A22:B22"/>
    <mergeCell ref="C22:D22"/>
    <mergeCell ref="E22:F22"/>
    <mergeCell ref="G22:H22"/>
    <mergeCell ref="I22:J22"/>
    <mergeCell ref="A34:A35"/>
    <mergeCell ref="B34:C34"/>
    <mergeCell ref="D34:G34"/>
    <mergeCell ref="I34:K34"/>
    <mergeCell ref="E23:G23"/>
    <mergeCell ref="H23:H24"/>
    <mergeCell ref="L23:L28"/>
    <mergeCell ref="C25:C28"/>
    <mergeCell ref="B29:K29"/>
    <mergeCell ref="B30:K30"/>
    <mergeCell ref="A31:A33"/>
    <mergeCell ref="B31:C31"/>
    <mergeCell ref="D31:G31"/>
    <mergeCell ref="I31:K31"/>
    <mergeCell ref="L31:L33"/>
    <mergeCell ref="B32:C32"/>
    <mergeCell ref="A23:A28"/>
    <mergeCell ref="C23:D23"/>
    <mergeCell ref="L34:L35"/>
    <mergeCell ref="B35:C35"/>
    <mergeCell ref="D35:G35"/>
    <mergeCell ref="I35:K35"/>
    <mergeCell ref="D32:G32"/>
    <mergeCell ref="I32:K32"/>
    <mergeCell ref="B33:C33"/>
    <mergeCell ref="D33:K33"/>
  </mergeCells>
  <hyperlinks>
    <hyperlink ref="I32" r:id="rId1"/>
    <hyperlink ref="D35" r:id="rId2" display="wcastro@ins.gov.co/svillarreal@ins.gov.co"/>
    <hyperlink ref="A1" location="Índice!A1" display="volver"/>
  </hyperlinks>
  <printOptions horizontalCentered="1" verticalCentered="1"/>
  <pageMargins left="0" right="0" top="0" bottom="0" header="0" footer="0"/>
  <pageSetup scale="44" orientation="portrait" r:id="rId3"/>
  <headerFooter>
    <oddFooter>&amp;C&amp;P  de  &amp;N&amp;R&amp;A</oddFooter>
  </headerFooter>
  <drawing r:id="rId4"/>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5"/>
  <sheetViews>
    <sheetView showGridLines="0" showWhiteSpace="0" view="pageBreakPreview" zoomScale="90" zoomScaleNormal="70" zoomScaleSheetLayoutView="90" workbookViewId="0">
      <selection sqref="A1:XFD3"/>
    </sheetView>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63" t="s">
        <v>98</v>
      </c>
      <c r="B1" s="1"/>
      <c r="C1" s="1"/>
      <c r="D1" s="360" t="s">
        <v>0</v>
      </c>
      <c r="E1" s="361"/>
      <c r="F1" s="361" t="s">
        <v>1</v>
      </c>
      <c r="G1" s="361"/>
      <c r="H1" s="361"/>
      <c r="I1" s="361" t="s">
        <v>2</v>
      </c>
      <c r="J1" s="361"/>
      <c r="K1" s="361"/>
    </row>
    <row r="2" spans="1:12" ht="27" customHeight="1" x14ac:dyDescent="0.25">
      <c r="A2" s="1"/>
      <c r="B2" s="1"/>
      <c r="C2" s="1"/>
      <c r="D2" s="361"/>
      <c r="E2" s="361"/>
      <c r="F2" s="361"/>
      <c r="G2" s="361"/>
      <c r="H2" s="361"/>
      <c r="I2" s="361"/>
      <c r="J2" s="361"/>
      <c r="K2" s="361"/>
    </row>
    <row r="3" spans="1:12" ht="17.25" customHeight="1" x14ac:dyDescent="0.25">
      <c r="A3" s="1"/>
      <c r="B3" s="1"/>
      <c r="C3" s="1"/>
      <c r="D3" s="361"/>
      <c r="E3" s="361"/>
      <c r="F3" s="361" t="s">
        <v>3</v>
      </c>
      <c r="G3" s="361"/>
      <c r="H3" s="361"/>
      <c r="I3" s="363">
        <v>44246</v>
      </c>
      <c r="J3" s="363"/>
      <c r="K3" s="363"/>
    </row>
    <row r="4" spans="1:12" ht="17.25" customHeight="1" thickBot="1" x14ac:dyDescent="0.3">
      <c r="A4" s="1"/>
      <c r="B4" s="1"/>
      <c r="C4" s="1"/>
      <c r="D4" s="362"/>
      <c r="E4" s="362"/>
      <c r="F4" s="362"/>
      <c r="G4" s="362"/>
      <c r="H4" s="362"/>
      <c r="I4" s="364"/>
      <c r="J4" s="364"/>
      <c r="K4" s="364"/>
    </row>
    <row r="5" spans="1:12" ht="36.75" customHeight="1" thickBot="1" x14ac:dyDescent="0.3">
      <c r="A5" s="357" t="s">
        <v>4</v>
      </c>
      <c r="B5" s="358"/>
      <c r="C5" s="358"/>
      <c r="D5" s="358"/>
      <c r="E5" s="358"/>
      <c r="F5" s="358"/>
      <c r="G5" s="358"/>
      <c r="H5" s="358"/>
      <c r="I5" s="358"/>
      <c r="J5" s="358"/>
      <c r="K5" s="359"/>
      <c r="L5" s="2"/>
    </row>
    <row r="6" spans="1:12" ht="27" customHeight="1" thickBot="1" x14ac:dyDescent="0.3">
      <c r="A6" s="365" t="s">
        <v>5</v>
      </c>
      <c r="B6" s="366"/>
      <c r="C6" s="366"/>
      <c r="D6" s="366"/>
      <c r="E6" s="366"/>
      <c r="F6" s="366"/>
      <c r="G6" s="366"/>
      <c r="H6" s="366"/>
      <c r="I6" s="366"/>
      <c r="J6" s="366"/>
      <c r="K6" s="367"/>
      <c r="L6" s="2"/>
    </row>
    <row r="7" spans="1:12" ht="54" customHeight="1" thickBot="1" x14ac:dyDescent="0.3">
      <c r="A7" s="149" t="s">
        <v>6</v>
      </c>
      <c r="B7" s="574" t="s">
        <v>401</v>
      </c>
      <c r="C7" s="574"/>
      <c r="D7" s="574"/>
      <c r="E7" s="574"/>
      <c r="F7" s="150" t="s">
        <v>8</v>
      </c>
      <c r="G7" s="575" t="s">
        <v>9</v>
      </c>
      <c r="H7" s="576"/>
      <c r="I7" s="576"/>
      <c r="J7" s="576"/>
      <c r="K7" s="577"/>
      <c r="L7" s="151">
        <v>1</v>
      </c>
    </row>
    <row r="8" spans="1:12" ht="57" customHeight="1" thickBot="1" x14ac:dyDescent="0.3">
      <c r="A8" s="152" t="s">
        <v>10</v>
      </c>
      <c r="B8" s="572" t="s">
        <v>11</v>
      </c>
      <c r="C8" s="578"/>
      <c r="D8" s="578"/>
      <c r="E8" s="573"/>
      <c r="F8" s="572"/>
      <c r="G8" s="578"/>
      <c r="H8" s="573"/>
      <c r="I8" s="572"/>
      <c r="J8" s="578"/>
      <c r="K8" s="579"/>
      <c r="L8" s="151">
        <v>2</v>
      </c>
    </row>
    <row r="9" spans="1:12" ht="57.75" customHeight="1" thickBot="1" x14ac:dyDescent="0.3">
      <c r="A9" s="153" t="s">
        <v>12</v>
      </c>
      <c r="B9" s="564" t="s">
        <v>402</v>
      </c>
      <c r="C9" s="565"/>
      <c r="D9" s="565"/>
      <c r="E9" s="565"/>
      <c r="F9" s="565"/>
      <c r="G9" s="565"/>
      <c r="H9" s="565"/>
      <c r="I9" s="565"/>
      <c r="J9" s="565"/>
      <c r="K9" s="566"/>
      <c r="L9" s="151">
        <v>3</v>
      </c>
    </row>
    <row r="10" spans="1:12" ht="30" customHeight="1" thickBot="1" x14ac:dyDescent="0.3">
      <c r="A10" s="153" t="s">
        <v>14</v>
      </c>
      <c r="B10" s="567" t="s">
        <v>403</v>
      </c>
      <c r="C10" s="568"/>
      <c r="D10" s="568"/>
      <c r="E10" s="568"/>
      <c r="F10" s="152" t="s">
        <v>16</v>
      </c>
      <c r="G10" s="569" t="s">
        <v>17</v>
      </c>
      <c r="H10" s="570"/>
      <c r="I10" s="570"/>
      <c r="J10" s="570"/>
      <c r="K10" s="571"/>
      <c r="L10" s="151">
        <v>4</v>
      </c>
    </row>
    <row r="11" spans="1:12" ht="67.5" customHeight="1" thickBot="1" x14ac:dyDescent="0.3">
      <c r="A11" s="152" t="s">
        <v>18</v>
      </c>
      <c r="B11" s="572" t="s">
        <v>19</v>
      </c>
      <c r="C11" s="573"/>
      <c r="D11" s="152" t="s">
        <v>20</v>
      </c>
      <c r="E11" s="64" t="s">
        <v>404</v>
      </c>
      <c r="F11" s="64" t="s">
        <v>405</v>
      </c>
      <c r="G11" s="64" t="s">
        <v>183</v>
      </c>
      <c r="H11" s="64" t="s">
        <v>105</v>
      </c>
      <c r="I11" s="64" t="s">
        <v>106</v>
      </c>
      <c r="J11" s="64" t="s">
        <v>107</v>
      </c>
      <c r="K11" s="64"/>
      <c r="L11" s="151">
        <v>5</v>
      </c>
    </row>
    <row r="12" spans="1:12" ht="117" customHeight="1" thickBot="1" x14ac:dyDescent="0.3">
      <c r="A12" s="152" t="s">
        <v>24</v>
      </c>
      <c r="B12" s="555" t="s">
        <v>406</v>
      </c>
      <c r="C12" s="556"/>
      <c r="D12" s="556"/>
      <c r="E12" s="556"/>
      <c r="F12" s="556"/>
      <c r="G12" s="152" t="s">
        <v>26</v>
      </c>
      <c r="H12" s="555" t="s">
        <v>407</v>
      </c>
      <c r="I12" s="556"/>
      <c r="J12" s="556"/>
      <c r="K12" s="557"/>
      <c r="L12" s="151">
        <v>6</v>
      </c>
    </row>
    <row r="13" spans="1:12" ht="60" customHeight="1" thickBot="1" x14ac:dyDescent="0.3">
      <c r="A13" s="152" t="s">
        <v>28</v>
      </c>
      <c r="B13" s="555" t="s">
        <v>408</v>
      </c>
      <c r="C13" s="556"/>
      <c r="D13" s="556"/>
      <c r="E13" s="556"/>
      <c r="F13" s="556"/>
      <c r="G13" s="556"/>
      <c r="H13" s="556"/>
      <c r="I13" s="557"/>
      <c r="J13" s="152" t="s">
        <v>30</v>
      </c>
      <c r="K13" s="154" t="s">
        <v>31</v>
      </c>
      <c r="L13" s="155">
        <v>7</v>
      </c>
    </row>
    <row r="14" spans="1:12" ht="51.75" customHeight="1" thickBot="1" x14ac:dyDescent="0.3">
      <c r="A14" s="152" t="s">
        <v>32</v>
      </c>
      <c r="B14" s="558" t="s">
        <v>33</v>
      </c>
      <c r="C14" s="559"/>
      <c r="D14" s="152" t="s">
        <v>34</v>
      </c>
      <c r="E14" s="156" t="s">
        <v>249</v>
      </c>
      <c r="F14" s="152" t="s">
        <v>36</v>
      </c>
      <c r="G14" s="157" t="s">
        <v>409</v>
      </c>
      <c r="H14" s="152" t="s">
        <v>37</v>
      </c>
      <c r="I14" s="156">
        <v>70</v>
      </c>
      <c r="J14" s="152" t="s">
        <v>38</v>
      </c>
      <c r="K14" s="158" t="s">
        <v>410</v>
      </c>
      <c r="L14" s="155">
        <v>8</v>
      </c>
    </row>
    <row r="15" spans="1:12" ht="45" customHeight="1" thickBot="1" x14ac:dyDescent="0.3">
      <c r="A15" s="159" t="s">
        <v>40</v>
      </c>
      <c r="B15" s="160" t="s">
        <v>41</v>
      </c>
      <c r="C15" s="161">
        <v>2017</v>
      </c>
      <c r="D15" s="162"/>
      <c r="E15" s="162"/>
      <c r="F15" s="163" t="s">
        <v>42</v>
      </c>
      <c r="G15" s="164">
        <v>2020</v>
      </c>
      <c r="H15" s="162"/>
      <c r="I15" s="162"/>
      <c r="J15" s="162"/>
      <c r="K15" s="165"/>
      <c r="L15" s="155">
        <v>9</v>
      </c>
    </row>
    <row r="16" spans="1:12" ht="18.75" customHeight="1" x14ac:dyDescent="0.25">
      <c r="A16" s="560" t="s">
        <v>43</v>
      </c>
      <c r="B16" s="561"/>
      <c r="C16" s="562" t="s">
        <v>44</v>
      </c>
      <c r="D16" s="563"/>
      <c r="E16" s="562" t="s">
        <v>45</v>
      </c>
      <c r="F16" s="563"/>
      <c r="G16" s="562" t="s">
        <v>46</v>
      </c>
      <c r="H16" s="563"/>
      <c r="I16" s="562" t="s">
        <v>47</v>
      </c>
      <c r="J16" s="563"/>
      <c r="K16" s="166" t="s">
        <v>48</v>
      </c>
      <c r="L16" s="550">
        <v>10</v>
      </c>
    </row>
    <row r="17" spans="1:12" ht="35.25" customHeight="1" x14ac:dyDescent="0.25">
      <c r="A17" s="544" t="str">
        <f>+E11</f>
        <v>Variable 1: Total de PQRSD que tuvieron seguimiento oportuno</v>
      </c>
      <c r="B17" s="545"/>
      <c r="C17" s="548"/>
      <c r="D17" s="549"/>
      <c r="E17" s="548"/>
      <c r="F17" s="549"/>
      <c r="G17" s="548"/>
      <c r="H17" s="549"/>
      <c r="I17" s="548"/>
      <c r="J17" s="549"/>
      <c r="K17" s="553"/>
      <c r="L17" s="551"/>
    </row>
    <row r="18" spans="1:12" ht="21.75" customHeight="1" x14ac:dyDescent="0.25">
      <c r="A18" s="544" t="str">
        <f>+F11</f>
        <v>Variable 2: Total de PQRSD evaluadas</v>
      </c>
      <c r="B18" s="545"/>
      <c r="C18" s="548"/>
      <c r="D18" s="549"/>
      <c r="E18" s="548"/>
      <c r="F18" s="549"/>
      <c r="G18" s="548"/>
      <c r="H18" s="549"/>
      <c r="I18" s="548"/>
      <c r="J18" s="549"/>
      <c r="K18" s="554"/>
      <c r="L18" s="551"/>
    </row>
    <row r="19" spans="1:12" ht="21.75" customHeight="1" x14ac:dyDescent="0.25">
      <c r="A19" s="544" t="str">
        <f>+G11</f>
        <v>Variable 3</v>
      </c>
      <c r="B19" s="545"/>
      <c r="C19" s="548"/>
      <c r="D19" s="549"/>
      <c r="E19" s="548"/>
      <c r="F19" s="549"/>
      <c r="G19" s="548"/>
      <c r="H19" s="549"/>
      <c r="I19" s="548"/>
      <c r="J19" s="549"/>
      <c r="K19" s="554"/>
      <c r="L19" s="551"/>
    </row>
    <row r="20" spans="1:12" ht="21.75" customHeight="1" x14ac:dyDescent="0.25">
      <c r="A20" s="544" t="str">
        <f>+H11</f>
        <v>Variable 4</v>
      </c>
      <c r="B20" s="545"/>
      <c r="C20" s="548"/>
      <c r="D20" s="549"/>
      <c r="E20" s="548"/>
      <c r="F20" s="549"/>
      <c r="G20" s="548"/>
      <c r="H20" s="549"/>
      <c r="I20" s="548"/>
      <c r="J20" s="549"/>
      <c r="K20" s="554"/>
      <c r="L20" s="551"/>
    </row>
    <row r="21" spans="1:12" ht="21.75" customHeight="1" x14ac:dyDescent="0.25">
      <c r="A21" s="544" t="str">
        <f>+I11</f>
        <v>Variable 5</v>
      </c>
      <c r="B21" s="545"/>
      <c r="C21" s="548"/>
      <c r="D21" s="549"/>
      <c r="E21" s="548"/>
      <c r="F21" s="549"/>
      <c r="G21" s="548"/>
      <c r="H21" s="549"/>
      <c r="I21" s="548"/>
      <c r="J21" s="549"/>
      <c r="K21" s="554"/>
      <c r="L21" s="551"/>
    </row>
    <row r="22" spans="1:12" ht="21.75" customHeight="1" thickBot="1" x14ac:dyDescent="0.3">
      <c r="A22" s="544" t="str">
        <f>+J11</f>
        <v>Variable 6</v>
      </c>
      <c r="B22" s="545"/>
      <c r="C22" s="546"/>
      <c r="D22" s="547"/>
      <c r="E22" s="546"/>
      <c r="F22" s="547"/>
      <c r="G22" s="546"/>
      <c r="H22" s="547"/>
      <c r="I22" s="546"/>
      <c r="J22" s="547"/>
      <c r="K22" s="554"/>
      <c r="L22" s="552"/>
    </row>
    <row r="23" spans="1:12" ht="18" customHeight="1" x14ac:dyDescent="0.25">
      <c r="A23" s="535" t="s">
        <v>49</v>
      </c>
      <c r="B23" s="167" t="s">
        <v>50</v>
      </c>
      <c r="C23" s="539" t="s">
        <v>51</v>
      </c>
      <c r="D23" s="539"/>
      <c r="E23" s="540" t="s">
        <v>52</v>
      </c>
      <c r="F23" s="540"/>
      <c r="G23" s="541"/>
      <c r="H23" s="542" t="s">
        <v>53</v>
      </c>
      <c r="I23" s="168"/>
      <c r="J23" s="168"/>
      <c r="K23" s="169"/>
      <c r="L23" s="417">
        <v>11</v>
      </c>
    </row>
    <row r="24" spans="1:12" ht="19.5" customHeight="1" x14ac:dyDescent="0.25">
      <c r="A24" s="536"/>
      <c r="B24" s="30" t="s">
        <v>54</v>
      </c>
      <c r="C24" s="170" t="s">
        <v>55</v>
      </c>
      <c r="D24" s="170" t="s">
        <v>56</v>
      </c>
      <c r="E24" s="171" t="s">
        <v>57</v>
      </c>
      <c r="F24" s="172" t="s">
        <v>58</v>
      </c>
      <c r="G24" s="173" t="s">
        <v>59</v>
      </c>
      <c r="H24" s="543"/>
      <c r="I24" s="174"/>
      <c r="J24" s="175"/>
      <c r="K24" s="176"/>
      <c r="L24" s="418"/>
    </row>
    <row r="25" spans="1:12" ht="20.25" customHeight="1" x14ac:dyDescent="0.25">
      <c r="A25" s="537"/>
      <c r="B25" s="177">
        <v>1</v>
      </c>
      <c r="C25" s="419">
        <v>70</v>
      </c>
      <c r="D25" s="39">
        <v>70</v>
      </c>
      <c r="E25" s="40">
        <v>65</v>
      </c>
      <c r="F25" s="40">
        <v>70</v>
      </c>
      <c r="G25" s="40">
        <v>75</v>
      </c>
      <c r="H25" s="40"/>
      <c r="I25" s="174"/>
      <c r="J25" s="178"/>
      <c r="K25" s="176"/>
      <c r="L25" s="418"/>
    </row>
    <row r="26" spans="1:12" ht="15.75" customHeight="1" x14ac:dyDescent="0.25">
      <c r="A26" s="537"/>
      <c r="B26" s="179">
        <v>2</v>
      </c>
      <c r="C26" s="419"/>
      <c r="D26" s="43">
        <v>70</v>
      </c>
      <c r="E26" s="40">
        <v>65</v>
      </c>
      <c r="F26" s="40">
        <v>70</v>
      </c>
      <c r="G26" s="40">
        <v>75</v>
      </c>
      <c r="H26" s="40"/>
      <c r="I26" s="174"/>
      <c r="J26" s="178"/>
      <c r="K26" s="176"/>
      <c r="L26" s="418"/>
    </row>
    <row r="27" spans="1:12" ht="17.25" customHeight="1" x14ac:dyDescent="0.3">
      <c r="A27" s="537"/>
      <c r="B27" s="179">
        <v>3</v>
      </c>
      <c r="C27" s="419"/>
      <c r="D27" s="43">
        <v>70</v>
      </c>
      <c r="E27" s="40">
        <v>65</v>
      </c>
      <c r="F27" s="40">
        <v>70</v>
      </c>
      <c r="G27" s="40">
        <v>75</v>
      </c>
      <c r="H27" s="40"/>
      <c r="I27" s="180"/>
      <c r="J27" s="178"/>
      <c r="K27" s="176"/>
      <c r="L27" s="418"/>
    </row>
    <row r="28" spans="1:12" ht="16.5" customHeight="1" thickBot="1" x14ac:dyDescent="0.3">
      <c r="A28" s="538"/>
      <c r="B28" s="181">
        <v>4</v>
      </c>
      <c r="C28" s="420"/>
      <c r="D28" s="46">
        <v>70</v>
      </c>
      <c r="E28" s="47">
        <v>65</v>
      </c>
      <c r="F28" s="47">
        <v>70</v>
      </c>
      <c r="G28" s="47">
        <v>75</v>
      </c>
      <c r="H28" s="47"/>
      <c r="I28" s="182"/>
      <c r="J28" s="183"/>
      <c r="K28" s="184"/>
      <c r="L28" s="418"/>
    </row>
    <row r="29" spans="1:12" ht="53.25" customHeight="1" x14ac:dyDescent="0.25">
      <c r="A29" s="185" t="s">
        <v>60</v>
      </c>
      <c r="B29" s="530" t="s">
        <v>411</v>
      </c>
      <c r="C29" s="530"/>
      <c r="D29" s="530"/>
      <c r="E29" s="530"/>
      <c r="F29" s="530"/>
      <c r="G29" s="530"/>
      <c r="H29" s="530"/>
      <c r="I29" s="530"/>
      <c r="J29" s="530"/>
      <c r="K29" s="530"/>
      <c r="L29" s="186">
        <v>12</v>
      </c>
    </row>
    <row r="30" spans="1:12" ht="115.5" customHeight="1" thickBot="1" x14ac:dyDescent="0.3">
      <c r="A30" s="152" t="s">
        <v>62</v>
      </c>
      <c r="B30" s="531"/>
      <c r="C30" s="532"/>
      <c r="D30" s="532"/>
      <c r="E30" s="532"/>
      <c r="F30" s="532"/>
      <c r="G30" s="532"/>
      <c r="H30" s="532"/>
      <c r="I30" s="532"/>
      <c r="J30" s="532"/>
      <c r="K30" s="533"/>
      <c r="L30" s="187">
        <v>13</v>
      </c>
    </row>
    <row r="31" spans="1:12" ht="30.75" customHeight="1" x14ac:dyDescent="0.25">
      <c r="A31" s="425" t="s">
        <v>64</v>
      </c>
      <c r="B31" s="526" t="s">
        <v>65</v>
      </c>
      <c r="C31" s="526"/>
      <c r="D31" s="525" t="s">
        <v>412</v>
      </c>
      <c r="E31" s="525"/>
      <c r="F31" s="525"/>
      <c r="G31" s="525"/>
      <c r="H31" s="188" t="s">
        <v>67</v>
      </c>
      <c r="I31" s="525" t="s">
        <v>413</v>
      </c>
      <c r="J31" s="525"/>
      <c r="K31" s="525"/>
      <c r="L31" s="427">
        <v>14</v>
      </c>
    </row>
    <row r="32" spans="1:12" ht="36" customHeight="1" x14ac:dyDescent="0.25">
      <c r="A32" s="425"/>
      <c r="B32" s="534" t="s">
        <v>16</v>
      </c>
      <c r="C32" s="534"/>
      <c r="D32" s="522" t="s">
        <v>414</v>
      </c>
      <c r="E32" s="523"/>
      <c r="F32" s="523"/>
      <c r="G32" s="524"/>
      <c r="H32" s="188" t="s">
        <v>70</v>
      </c>
      <c r="I32" s="525" t="s">
        <v>415</v>
      </c>
      <c r="J32" s="525"/>
      <c r="K32" s="525"/>
      <c r="L32" s="428"/>
    </row>
    <row r="33" spans="1:12" ht="30.75" customHeight="1" thickBot="1" x14ac:dyDescent="0.3">
      <c r="A33" s="425"/>
      <c r="B33" s="526" t="s">
        <v>72</v>
      </c>
      <c r="C33" s="526"/>
      <c r="D33" s="527" t="s">
        <v>416</v>
      </c>
      <c r="E33" s="528"/>
      <c r="F33" s="528"/>
      <c r="G33" s="528"/>
      <c r="H33" s="528"/>
      <c r="I33" s="528"/>
      <c r="J33" s="528"/>
      <c r="K33" s="529"/>
      <c r="L33" s="429"/>
    </row>
    <row r="34" spans="1:12" ht="30.75" customHeight="1" x14ac:dyDescent="0.25">
      <c r="A34" s="407" t="s">
        <v>73</v>
      </c>
      <c r="B34" s="526" t="s">
        <v>65</v>
      </c>
      <c r="C34" s="526"/>
      <c r="D34" s="410" t="s">
        <v>74</v>
      </c>
      <c r="E34" s="411"/>
      <c r="F34" s="411"/>
      <c r="G34" s="412"/>
      <c r="H34" s="56" t="s">
        <v>67</v>
      </c>
      <c r="I34" s="410" t="s">
        <v>75</v>
      </c>
      <c r="J34" s="411"/>
      <c r="K34" s="412"/>
      <c r="L34" s="427">
        <v>15</v>
      </c>
    </row>
    <row r="35" spans="1:12" ht="30.75" customHeight="1" thickBot="1" x14ac:dyDescent="0.3">
      <c r="A35" s="408"/>
      <c r="B35" s="521" t="s">
        <v>70</v>
      </c>
      <c r="C35" s="521"/>
      <c r="D35" s="437" t="s">
        <v>76</v>
      </c>
      <c r="E35" s="438"/>
      <c r="F35" s="438"/>
      <c r="G35" s="439"/>
      <c r="H35" s="59" t="s">
        <v>72</v>
      </c>
      <c r="I35" s="440" t="s">
        <v>77</v>
      </c>
      <c r="J35" s="438"/>
      <c r="K35" s="439"/>
      <c r="L35" s="429"/>
    </row>
  </sheetData>
  <mergeCells count="83">
    <mergeCell ref="A5:K5"/>
    <mergeCell ref="D1:E4"/>
    <mergeCell ref="F1:H2"/>
    <mergeCell ref="I1:K2"/>
    <mergeCell ref="F3:H4"/>
    <mergeCell ref="I3:K4"/>
    <mergeCell ref="A6:K6"/>
    <mergeCell ref="B7:E7"/>
    <mergeCell ref="G7:K7"/>
    <mergeCell ref="B8:E8"/>
    <mergeCell ref="F8:H8"/>
    <mergeCell ref="I8:K8"/>
    <mergeCell ref="B9:K9"/>
    <mergeCell ref="B10:E10"/>
    <mergeCell ref="G10:K10"/>
    <mergeCell ref="B11:C11"/>
    <mergeCell ref="B12:F12"/>
    <mergeCell ref="H12:K12"/>
    <mergeCell ref="B13:I13"/>
    <mergeCell ref="B14:C14"/>
    <mergeCell ref="A16:B16"/>
    <mergeCell ref="C16:D16"/>
    <mergeCell ref="E16:F16"/>
    <mergeCell ref="G16:H16"/>
    <mergeCell ref="I16:J16"/>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I19:J19"/>
    <mergeCell ref="I20:J20"/>
    <mergeCell ref="A21:B21"/>
    <mergeCell ref="C21:D21"/>
    <mergeCell ref="E21:F21"/>
    <mergeCell ref="G21:H21"/>
    <mergeCell ref="I21:J21"/>
    <mergeCell ref="A20:B20"/>
    <mergeCell ref="C20:D20"/>
    <mergeCell ref="E20:F20"/>
    <mergeCell ref="G20:H20"/>
    <mergeCell ref="A22:B22"/>
    <mergeCell ref="C22:D22"/>
    <mergeCell ref="E22:F22"/>
    <mergeCell ref="G22:H22"/>
    <mergeCell ref="I22:J22"/>
    <mergeCell ref="A34:A35"/>
    <mergeCell ref="B34:C34"/>
    <mergeCell ref="D34:G34"/>
    <mergeCell ref="I34:K34"/>
    <mergeCell ref="E23:G23"/>
    <mergeCell ref="H23:H24"/>
    <mergeCell ref="L23:L28"/>
    <mergeCell ref="C25:C28"/>
    <mergeCell ref="B29:K29"/>
    <mergeCell ref="B30:K30"/>
    <mergeCell ref="A31:A33"/>
    <mergeCell ref="B31:C31"/>
    <mergeCell ref="D31:G31"/>
    <mergeCell ref="I31:K31"/>
    <mergeCell ref="L31:L33"/>
    <mergeCell ref="B32:C32"/>
    <mergeCell ref="A23:A28"/>
    <mergeCell ref="C23:D23"/>
    <mergeCell ref="L34:L35"/>
    <mergeCell ref="B35:C35"/>
    <mergeCell ref="D35:G35"/>
    <mergeCell ref="I35:K35"/>
    <mergeCell ref="D32:G32"/>
    <mergeCell ref="I32:K32"/>
    <mergeCell ref="B33:C33"/>
    <mergeCell ref="D33:K33"/>
  </mergeCells>
  <hyperlinks>
    <hyperlink ref="D35" r:id="rId1" display="wcastro@ins.gov.co/svillarreal@ins.gov.co"/>
    <hyperlink ref="A1" location="Índice!A1" display="volver"/>
  </hyperlinks>
  <printOptions horizontalCentered="1" verticalCentered="1"/>
  <pageMargins left="0" right="0" top="0" bottom="0" header="0" footer="0"/>
  <pageSetup scale="44" orientation="portrait" r:id="rId2"/>
  <headerFooter>
    <oddFooter>&amp;C&amp;P  de  &amp;N&amp;R&amp;A</oddFooter>
  </headerFooter>
  <drawing r:id="rId3"/>
  <legacyDrawing r:id="rId4"/>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5"/>
  <sheetViews>
    <sheetView showGridLines="0" showWhiteSpace="0" view="pageBreakPreview" zoomScale="90" zoomScaleNormal="70" zoomScaleSheetLayoutView="90" workbookViewId="0">
      <selection sqref="A1:XFD3"/>
    </sheetView>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63" t="s">
        <v>98</v>
      </c>
      <c r="B1" s="1"/>
      <c r="C1" s="1"/>
      <c r="D1" s="360" t="s">
        <v>0</v>
      </c>
      <c r="E1" s="361"/>
      <c r="F1" s="361" t="s">
        <v>1</v>
      </c>
      <c r="G1" s="361"/>
      <c r="H1" s="361"/>
      <c r="I1" s="361" t="s">
        <v>2</v>
      </c>
      <c r="J1" s="361"/>
      <c r="K1" s="361"/>
    </row>
    <row r="2" spans="1:12" ht="27" customHeight="1" x14ac:dyDescent="0.25">
      <c r="A2" s="1"/>
      <c r="B2" s="1"/>
      <c r="C2" s="1"/>
      <c r="D2" s="361"/>
      <c r="E2" s="361"/>
      <c r="F2" s="361"/>
      <c r="G2" s="361"/>
      <c r="H2" s="361"/>
      <c r="I2" s="361"/>
      <c r="J2" s="361"/>
      <c r="K2" s="361"/>
    </row>
    <row r="3" spans="1:12" ht="17.25" customHeight="1" x14ac:dyDescent="0.25">
      <c r="A3" s="1"/>
      <c r="B3" s="1"/>
      <c r="C3" s="1"/>
      <c r="D3" s="361"/>
      <c r="E3" s="361"/>
      <c r="F3" s="361" t="s">
        <v>3</v>
      </c>
      <c r="G3" s="361"/>
      <c r="H3" s="361"/>
      <c r="I3" s="363">
        <v>44246</v>
      </c>
      <c r="J3" s="363"/>
      <c r="K3" s="363"/>
    </row>
    <row r="4" spans="1:12" ht="17.25" customHeight="1" thickBot="1" x14ac:dyDescent="0.3">
      <c r="A4" s="1"/>
      <c r="B4" s="1"/>
      <c r="C4" s="1"/>
      <c r="D4" s="362"/>
      <c r="E4" s="362"/>
      <c r="F4" s="362"/>
      <c r="G4" s="362"/>
      <c r="H4" s="362"/>
      <c r="I4" s="364"/>
      <c r="J4" s="364"/>
      <c r="K4" s="364"/>
    </row>
    <row r="5" spans="1:12" ht="36.75" customHeight="1" thickBot="1" x14ac:dyDescent="0.3">
      <c r="A5" s="357" t="s">
        <v>4</v>
      </c>
      <c r="B5" s="358"/>
      <c r="C5" s="358"/>
      <c r="D5" s="358"/>
      <c r="E5" s="358"/>
      <c r="F5" s="358"/>
      <c r="G5" s="358"/>
      <c r="H5" s="358"/>
      <c r="I5" s="358"/>
      <c r="J5" s="358"/>
      <c r="K5" s="359"/>
      <c r="L5" s="2"/>
    </row>
    <row r="6" spans="1:12" ht="27" customHeight="1" thickBot="1" x14ac:dyDescent="0.3">
      <c r="A6" s="365" t="s">
        <v>5</v>
      </c>
      <c r="B6" s="366"/>
      <c r="C6" s="366"/>
      <c r="D6" s="366"/>
      <c r="E6" s="366"/>
      <c r="F6" s="366"/>
      <c r="G6" s="366"/>
      <c r="H6" s="366"/>
      <c r="I6" s="366"/>
      <c r="J6" s="366"/>
      <c r="K6" s="367"/>
      <c r="L6" s="2"/>
    </row>
    <row r="7" spans="1:12" ht="54" customHeight="1" thickBot="1" x14ac:dyDescent="0.3">
      <c r="A7" s="149" t="s">
        <v>6</v>
      </c>
      <c r="B7" s="574" t="s">
        <v>418</v>
      </c>
      <c r="C7" s="574"/>
      <c r="D7" s="574"/>
      <c r="E7" s="574"/>
      <c r="F7" s="150" t="s">
        <v>8</v>
      </c>
      <c r="G7" s="575" t="s">
        <v>9</v>
      </c>
      <c r="H7" s="576"/>
      <c r="I7" s="576"/>
      <c r="J7" s="576"/>
      <c r="K7" s="577"/>
      <c r="L7" s="151">
        <v>1</v>
      </c>
    </row>
    <row r="8" spans="1:12" ht="57" customHeight="1" thickBot="1" x14ac:dyDescent="0.3">
      <c r="A8" s="152" t="s">
        <v>10</v>
      </c>
      <c r="B8" s="572" t="s">
        <v>11</v>
      </c>
      <c r="C8" s="578"/>
      <c r="D8" s="578"/>
      <c r="E8" s="573"/>
      <c r="F8" s="572"/>
      <c r="G8" s="578"/>
      <c r="H8" s="573"/>
      <c r="I8" s="572"/>
      <c r="J8" s="578"/>
      <c r="K8" s="579"/>
      <c r="L8" s="151">
        <v>2</v>
      </c>
    </row>
    <row r="9" spans="1:12" ht="57.75" customHeight="1" thickBot="1" x14ac:dyDescent="0.3">
      <c r="A9" s="153" t="s">
        <v>12</v>
      </c>
      <c r="B9" s="564" t="s">
        <v>419</v>
      </c>
      <c r="C9" s="565"/>
      <c r="D9" s="565"/>
      <c r="E9" s="565"/>
      <c r="F9" s="565"/>
      <c r="G9" s="565"/>
      <c r="H9" s="565"/>
      <c r="I9" s="565"/>
      <c r="J9" s="565"/>
      <c r="K9" s="566"/>
      <c r="L9" s="151">
        <v>3</v>
      </c>
    </row>
    <row r="10" spans="1:12" ht="30" customHeight="1" thickBot="1" x14ac:dyDescent="0.3">
      <c r="A10" s="153" t="s">
        <v>14</v>
      </c>
      <c r="B10" s="567" t="s">
        <v>403</v>
      </c>
      <c r="C10" s="568"/>
      <c r="D10" s="568"/>
      <c r="E10" s="568"/>
      <c r="F10" s="152" t="s">
        <v>16</v>
      </c>
      <c r="G10" s="569" t="s">
        <v>17</v>
      </c>
      <c r="H10" s="570"/>
      <c r="I10" s="570"/>
      <c r="J10" s="570"/>
      <c r="K10" s="571"/>
      <c r="L10" s="151">
        <v>4</v>
      </c>
    </row>
    <row r="11" spans="1:12" ht="67.5" customHeight="1" thickBot="1" x14ac:dyDescent="0.3">
      <c r="A11" s="152" t="s">
        <v>18</v>
      </c>
      <c r="B11" s="572" t="s">
        <v>202</v>
      </c>
      <c r="C11" s="573"/>
      <c r="D11" s="152" t="s">
        <v>20</v>
      </c>
      <c r="E11" s="64" t="s">
        <v>420</v>
      </c>
      <c r="F11" s="64" t="s">
        <v>421</v>
      </c>
      <c r="G11" s="64" t="s">
        <v>422</v>
      </c>
      <c r="H11" s="64" t="s">
        <v>105</v>
      </c>
      <c r="I11" s="64" t="s">
        <v>106</v>
      </c>
      <c r="J11" s="64" t="s">
        <v>107</v>
      </c>
      <c r="K11" s="64"/>
      <c r="L11" s="151">
        <v>5</v>
      </c>
    </row>
    <row r="12" spans="1:12" ht="117" customHeight="1" thickBot="1" x14ac:dyDescent="0.3">
      <c r="A12" s="152" t="s">
        <v>24</v>
      </c>
      <c r="B12" s="555" t="s">
        <v>423</v>
      </c>
      <c r="C12" s="556"/>
      <c r="D12" s="556"/>
      <c r="E12" s="556"/>
      <c r="F12" s="556"/>
      <c r="G12" s="152" t="s">
        <v>26</v>
      </c>
      <c r="H12" s="555" t="s">
        <v>424</v>
      </c>
      <c r="I12" s="556"/>
      <c r="J12" s="556"/>
      <c r="K12" s="557"/>
      <c r="L12" s="151">
        <v>6</v>
      </c>
    </row>
    <row r="13" spans="1:12" ht="60" customHeight="1" thickBot="1" x14ac:dyDescent="0.3">
      <c r="A13" s="152" t="s">
        <v>28</v>
      </c>
      <c r="B13" s="555" t="s">
        <v>425</v>
      </c>
      <c r="C13" s="556"/>
      <c r="D13" s="556"/>
      <c r="E13" s="556"/>
      <c r="F13" s="556"/>
      <c r="G13" s="556"/>
      <c r="H13" s="556"/>
      <c r="I13" s="557"/>
      <c r="J13" s="152" t="s">
        <v>30</v>
      </c>
      <c r="K13" s="154" t="s">
        <v>31</v>
      </c>
      <c r="L13" s="155">
        <v>7</v>
      </c>
    </row>
    <row r="14" spans="1:12" ht="51.75" customHeight="1" thickBot="1" x14ac:dyDescent="0.3">
      <c r="A14" s="152" t="s">
        <v>32</v>
      </c>
      <c r="B14" s="558" t="s">
        <v>111</v>
      </c>
      <c r="C14" s="559"/>
      <c r="D14" s="152" t="s">
        <v>34</v>
      </c>
      <c r="E14" s="156" t="s">
        <v>35</v>
      </c>
      <c r="F14" s="152" t="s">
        <v>36</v>
      </c>
      <c r="G14" s="157" t="s">
        <v>426</v>
      </c>
      <c r="H14" s="152" t="s">
        <v>37</v>
      </c>
      <c r="I14" s="156">
        <v>90</v>
      </c>
      <c r="J14" s="152" t="s">
        <v>38</v>
      </c>
      <c r="K14" s="154" t="s">
        <v>427</v>
      </c>
      <c r="L14" s="155">
        <v>8</v>
      </c>
    </row>
    <row r="15" spans="1:12" ht="45" customHeight="1" thickBot="1" x14ac:dyDescent="0.3">
      <c r="A15" s="159" t="s">
        <v>40</v>
      </c>
      <c r="B15" s="160" t="s">
        <v>41</v>
      </c>
      <c r="C15" s="161">
        <v>2012</v>
      </c>
      <c r="D15" s="162"/>
      <c r="E15" s="162"/>
      <c r="F15" s="163" t="s">
        <v>42</v>
      </c>
      <c r="G15" s="164">
        <v>2020</v>
      </c>
      <c r="H15" s="162"/>
      <c r="I15" s="162"/>
      <c r="J15" s="162"/>
      <c r="K15" s="165"/>
      <c r="L15" s="155">
        <v>9</v>
      </c>
    </row>
    <row r="16" spans="1:12" ht="18.75" customHeight="1" x14ac:dyDescent="0.25">
      <c r="A16" s="560" t="s">
        <v>43</v>
      </c>
      <c r="B16" s="561"/>
      <c r="C16" s="562" t="s">
        <v>44</v>
      </c>
      <c r="D16" s="563"/>
      <c r="E16" s="562" t="s">
        <v>45</v>
      </c>
      <c r="F16" s="563"/>
      <c r="G16" s="562" t="s">
        <v>46</v>
      </c>
      <c r="H16" s="563"/>
      <c r="I16" s="562" t="s">
        <v>47</v>
      </c>
      <c r="J16" s="563"/>
      <c r="K16" s="166" t="s">
        <v>48</v>
      </c>
      <c r="L16" s="550">
        <v>10</v>
      </c>
    </row>
    <row r="17" spans="1:12" ht="35.25" customHeight="1" x14ac:dyDescent="0.25">
      <c r="A17" s="544" t="str">
        <f>+E11</f>
        <v>Variable 1: Porcentaje de satisfacción que evaluaron con excelente</v>
      </c>
      <c r="B17" s="545"/>
      <c r="C17" s="548"/>
      <c r="D17" s="549"/>
      <c r="E17" s="548"/>
      <c r="F17" s="549"/>
      <c r="G17" s="548"/>
      <c r="H17" s="549"/>
      <c r="I17" s="548"/>
      <c r="J17" s="549"/>
      <c r="K17" s="553"/>
      <c r="L17" s="551"/>
    </row>
    <row r="18" spans="1:12" ht="21.75" customHeight="1" x14ac:dyDescent="0.25">
      <c r="A18" s="544" t="str">
        <f>+F11</f>
        <v>Variable 2: Porcentaje de satisfacción que evaluaron con muy bueno</v>
      </c>
      <c r="B18" s="545"/>
      <c r="C18" s="548"/>
      <c r="D18" s="549"/>
      <c r="E18" s="548"/>
      <c r="F18" s="549"/>
      <c r="G18" s="548"/>
      <c r="H18" s="549"/>
      <c r="I18" s="548"/>
      <c r="J18" s="549"/>
      <c r="K18" s="554"/>
      <c r="L18" s="551"/>
    </row>
    <row r="19" spans="1:12" ht="21.75" customHeight="1" x14ac:dyDescent="0.25">
      <c r="A19" s="544" t="str">
        <f>+G11</f>
        <v>Variable 3: Porcentaje de satisfacción que evaluaron con bueno</v>
      </c>
      <c r="B19" s="545"/>
      <c r="C19" s="548"/>
      <c r="D19" s="549"/>
      <c r="E19" s="548"/>
      <c r="F19" s="549"/>
      <c r="G19" s="548"/>
      <c r="H19" s="549"/>
      <c r="I19" s="548"/>
      <c r="J19" s="549"/>
      <c r="K19" s="554"/>
      <c r="L19" s="551"/>
    </row>
    <row r="20" spans="1:12" ht="21.75" customHeight="1" x14ac:dyDescent="0.25">
      <c r="A20" s="544" t="str">
        <f>+H11</f>
        <v>Variable 4</v>
      </c>
      <c r="B20" s="545"/>
      <c r="C20" s="548"/>
      <c r="D20" s="549"/>
      <c r="E20" s="548"/>
      <c r="F20" s="549"/>
      <c r="G20" s="548"/>
      <c r="H20" s="549"/>
      <c r="I20" s="548"/>
      <c r="J20" s="549"/>
      <c r="K20" s="554"/>
      <c r="L20" s="551"/>
    </row>
    <row r="21" spans="1:12" ht="21.75" customHeight="1" x14ac:dyDescent="0.25">
      <c r="A21" s="544" t="str">
        <f>+I11</f>
        <v>Variable 5</v>
      </c>
      <c r="B21" s="545"/>
      <c r="C21" s="548"/>
      <c r="D21" s="549"/>
      <c r="E21" s="548"/>
      <c r="F21" s="549"/>
      <c r="G21" s="548"/>
      <c r="H21" s="549"/>
      <c r="I21" s="548"/>
      <c r="J21" s="549"/>
      <c r="K21" s="554"/>
      <c r="L21" s="551"/>
    </row>
    <row r="22" spans="1:12" ht="21.75" customHeight="1" thickBot="1" x14ac:dyDescent="0.3">
      <c r="A22" s="544" t="str">
        <f>+J11</f>
        <v>Variable 6</v>
      </c>
      <c r="B22" s="545"/>
      <c r="C22" s="546"/>
      <c r="D22" s="547"/>
      <c r="E22" s="546"/>
      <c r="F22" s="547"/>
      <c r="G22" s="546"/>
      <c r="H22" s="547"/>
      <c r="I22" s="546"/>
      <c r="J22" s="547"/>
      <c r="K22" s="554"/>
      <c r="L22" s="552"/>
    </row>
    <row r="23" spans="1:12" ht="18" customHeight="1" x14ac:dyDescent="0.25">
      <c r="A23" s="535" t="s">
        <v>49</v>
      </c>
      <c r="B23" s="167" t="s">
        <v>50</v>
      </c>
      <c r="C23" s="539" t="s">
        <v>51</v>
      </c>
      <c r="D23" s="539"/>
      <c r="E23" s="540" t="s">
        <v>52</v>
      </c>
      <c r="F23" s="540"/>
      <c r="G23" s="541"/>
      <c r="H23" s="542" t="s">
        <v>53</v>
      </c>
      <c r="I23" s="168"/>
      <c r="J23" s="168"/>
      <c r="K23" s="169"/>
      <c r="L23" s="417">
        <v>11</v>
      </c>
    </row>
    <row r="24" spans="1:12" ht="19.5" customHeight="1" x14ac:dyDescent="0.25">
      <c r="A24" s="536"/>
      <c r="B24" s="30" t="s">
        <v>54</v>
      </c>
      <c r="C24" s="170" t="s">
        <v>55</v>
      </c>
      <c r="D24" s="170" t="s">
        <v>56</v>
      </c>
      <c r="E24" s="171" t="s">
        <v>57</v>
      </c>
      <c r="F24" s="172" t="s">
        <v>58</v>
      </c>
      <c r="G24" s="173" t="s">
        <v>59</v>
      </c>
      <c r="H24" s="543"/>
      <c r="I24" s="174"/>
      <c r="J24" s="175"/>
      <c r="K24" s="176"/>
      <c r="L24" s="418"/>
    </row>
    <row r="25" spans="1:12" ht="20.25" customHeight="1" x14ac:dyDescent="0.25">
      <c r="A25" s="537"/>
      <c r="B25" s="177">
        <v>1</v>
      </c>
      <c r="C25" s="501">
        <v>0.93</v>
      </c>
      <c r="D25" s="39"/>
      <c r="E25" s="40"/>
      <c r="F25" s="40"/>
      <c r="G25" s="40"/>
      <c r="H25" s="40"/>
      <c r="I25" s="174"/>
      <c r="J25" s="178"/>
      <c r="K25" s="176"/>
      <c r="L25" s="418"/>
    </row>
    <row r="26" spans="1:12" ht="15.75" customHeight="1" x14ac:dyDescent="0.25">
      <c r="A26" s="537"/>
      <c r="B26" s="179">
        <v>2</v>
      </c>
      <c r="C26" s="419"/>
      <c r="D26" s="43">
        <v>93</v>
      </c>
      <c r="E26" s="40">
        <v>88</v>
      </c>
      <c r="F26" s="40">
        <v>93</v>
      </c>
      <c r="G26" s="40">
        <v>98</v>
      </c>
      <c r="H26" s="40"/>
      <c r="I26" s="174"/>
      <c r="J26" s="178"/>
      <c r="K26" s="176"/>
      <c r="L26" s="418"/>
    </row>
    <row r="27" spans="1:12" ht="17.25" customHeight="1" x14ac:dyDescent="0.3">
      <c r="A27" s="537"/>
      <c r="B27" s="179">
        <v>3</v>
      </c>
      <c r="C27" s="419"/>
      <c r="D27" s="43"/>
      <c r="E27" s="40"/>
      <c r="F27" s="40"/>
      <c r="G27" s="40"/>
      <c r="H27" s="40"/>
      <c r="I27" s="180"/>
      <c r="J27" s="178"/>
      <c r="K27" s="176"/>
      <c r="L27" s="418"/>
    </row>
    <row r="28" spans="1:12" ht="16.5" customHeight="1" thickBot="1" x14ac:dyDescent="0.3">
      <c r="A28" s="538"/>
      <c r="B28" s="181">
        <v>4</v>
      </c>
      <c r="C28" s="420"/>
      <c r="D28" s="46">
        <v>93</v>
      </c>
      <c r="E28" s="47">
        <v>88</v>
      </c>
      <c r="F28" s="47">
        <v>93</v>
      </c>
      <c r="G28" s="47">
        <v>98</v>
      </c>
      <c r="H28" s="47"/>
      <c r="I28" s="182"/>
      <c r="J28" s="183"/>
      <c r="K28" s="184"/>
      <c r="L28" s="418"/>
    </row>
    <row r="29" spans="1:12" ht="53.25" customHeight="1" x14ac:dyDescent="0.25">
      <c r="A29" s="185" t="s">
        <v>60</v>
      </c>
      <c r="B29" s="530" t="s">
        <v>428</v>
      </c>
      <c r="C29" s="530"/>
      <c r="D29" s="530"/>
      <c r="E29" s="530"/>
      <c r="F29" s="530"/>
      <c r="G29" s="530"/>
      <c r="H29" s="530"/>
      <c r="I29" s="530"/>
      <c r="J29" s="530"/>
      <c r="K29" s="530"/>
      <c r="L29" s="186">
        <v>12</v>
      </c>
    </row>
    <row r="30" spans="1:12" ht="115.5" customHeight="1" thickBot="1" x14ac:dyDescent="0.3">
      <c r="A30" s="152" t="s">
        <v>62</v>
      </c>
      <c r="B30" s="531"/>
      <c r="C30" s="532"/>
      <c r="D30" s="532"/>
      <c r="E30" s="532"/>
      <c r="F30" s="532"/>
      <c r="G30" s="532"/>
      <c r="H30" s="532"/>
      <c r="I30" s="532"/>
      <c r="J30" s="532"/>
      <c r="K30" s="533"/>
      <c r="L30" s="187">
        <v>13</v>
      </c>
    </row>
    <row r="31" spans="1:12" ht="30.75" customHeight="1" x14ac:dyDescent="0.25">
      <c r="A31" s="582" t="s">
        <v>64</v>
      </c>
      <c r="B31" s="526" t="s">
        <v>65</v>
      </c>
      <c r="C31" s="526"/>
      <c r="D31" s="525" t="s">
        <v>412</v>
      </c>
      <c r="E31" s="525"/>
      <c r="F31" s="525"/>
      <c r="G31" s="525"/>
      <c r="H31" s="188" t="s">
        <v>67</v>
      </c>
      <c r="I31" s="525" t="s">
        <v>413</v>
      </c>
      <c r="J31" s="525"/>
      <c r="K31" s="525"/>
      <c r="L31" s="580">
        <v>14</v>
      </c>
    </row>
    <row r="32" spans="1:12" ht="36" customHeight="1" x14ac:dyDescent="0.25">
      <c r="A32" s="582"/>
      <c r="B32" s="534" t="s">
        <v>16</v>
      </c>
      <c r="C32" s="534"/>
      <c r="D32" s="522" t="s">
        <v>414</v>
      </c>
      <c r="E32" s="523"/>
      <c r="F32" s="523"/>
      <c r="G32" s="524"/>
      <c r="H32" s="188" t="s">
        <v>70</v>
      </c>
      <c r="I32" s="525" t="s">
        <v>415</v>
      </c>
      <c r="J32" s="525"/>
      <c r="K32" s="525"/>
      <c r="L32" s="583"/>
    </row>
    <row r="33" spans="1:12" ht="30.75" customHeight="1" thickBot="1" x14ac:dyDescent="0.3">
      <c r="A33" s="582"/>
      <c r="B33" s="526" t="s">
        <v>72</v>
      </c>
      <c r="C33" s="526"/>
      <c r="D33" s="527" t="s">
        <v>416</v>
      </c>
      <c r="E33" s="528"/>
      <c r="F33" s="528"/>
      <c r="G33" s="528"/>
      <c r="H33" s="528"/>
      <c r="I33" s="528"/>
      <c r="J33" s="528"/>
      <c r="K33" s="529"/>
      <c r="L33" s="581"/>
    </row>
    <row r="34" spans="1:12" ht="30.75" customHeight="1" x14ac:dyDescent="0.25">
      <c r="A34" s="584" t="s">
        <v>73</v>
      </c>
      <c r="B34" s="526" t="s">
        <v>65</v>
      </c>
      <c r="C34" s="526"/>
      <c r="D34" s="410" t="s">
        <v>74</v>
      </c>
      <c r="E34" s="411"/>
      <c r="F34" s="411"/>
      <c r="G34" s="412"/>
      <c r="H34" s="56" t="s">
        <v>67</v>
      </c>
      <c r="I34" s="410" t="s">
        <v>75</v>
      </c>
      <c r="J34" s="411"/>
      <c r="K34" s="412"/>
      <c r="L34" s="580">
        <v>15</v>
      </c>
    </row>
    <row r="35" spans="1:12" ht="30.75" customHeight="1" thickBot="1" x14ac:dyDescent="0.3">
      <c r="A35" s="585"/>
      <c r="B35" s="521" t="s">
        <v>70</v>
      </c>
      <c r="C35" s="521"/>
      <c r="D35" s="437" t="s">
        <v>76</v>
      </c>
      <c r="E35" s="438"/>
      <c r="F35" s="438"/>
      <c r="G35" s="439"/>
      <c r="H35" s="59" t="s">
        <v>72</v>
      </c>
      <c r="I35" s="440" t="s">
        <v>77</v>
      </c>
      <c r="J35" s="438"/>
      <c r="K35" s="439"/>
      <c r="L35" s="581"/>
    </row>
  </sheetData>
  <mergeCells count="83">
    <mergeCell ref="A5:K5"/>
    <mergeCell ref="D1:E4"/>
    <mergeCell ref="F1:H2"/>
    <mergeCell ref="I1:K2"/>
    <mergeCell ref="F3:H4"/>
    <mergeCell ref="I3:K4"/>
    <mergeCell ref="A6:K6"/>
    <mergeCell ref="B7:E7"/>
    <mergeCell ref="G7:K7"/>
    <mergeCell ref="B8:E8"/>
    <mergeCell ref="F8:H8"/>
    <mergeCell ref="I8:K8"/>
    <mergeCell ref="B9:K9"/>
    <mergeCell ref="B10:E10"/>
    <mergeCell ref="G10:K10"/>
    <mergeCell ref="B11:C11"/>
    <mergeCell ref="B12:F12"/>
    <mergeCell ref="H12:K12"/>
    <mergeCell ref="B13:I13"/>
    <mergeCell ref="B14:C14"/>
    <mergeCell ref="A16:B16"/>
    <mergeCell ref="C16:D16"/>
    <mergeCell ref="E16:F16"/>
    <mergeCell ref="G16:H16"/>
    <mergeCell ref="I16:J16"/>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I19:J19"/>
    <mergeCell ref="I20:J20"/>
    <mergeCell ref="A21:B21"/>
    <mergeCell ref="C21:D21"/>
    <mergeCell ref="E21:F21"/>
    <mergeCell ref="G21:H21"/>
    <mergeCell ref="I21:J21"/>
    <mergeCell ref="A20:B20"/>
    <mergeCell ref="C20:D20"/>
    <mergeCell ref="E20:F20"/>
    <mergeCell ref="G20:H20"/>
    <mergeCell ref="A22:B22"/>
    <mergeCell ref="C22:D22"/>
    <mergeCell ref="E22:F22"/>
    <mergeCell ref="G22:H22"/>
    <mergeCell ref="I22:J22"/>
    <mergeCell ref="A34:A35"/>
    <mergeCell ref="B34:C34"/>
    <mergeCell ref="D34:G34"/>
    <mergeCell ref="I34:K34"/>
    <mergeCell ref="E23:G23"/>
    <mergeCell ref="H23:H24"/>
    <mergeCell ref="L23:L28"/>
    <mergeCell ref="C25:C28"/>
    <mergeCell ref="B29:K29"/>
    <mergeCell ref="B30:K30"/>
    <mergeCell ref="A31:A33"/>
    <mergeCell ref="B31:C31"/>
    <mergeCell ref="D31:G31"/>
    <mergeCell ref="I31:K31"/>
    <mergeCell ref="L31:L33"/>
    <mergeCell ref="B32:C32"/>
    <mergeCell ref="A23:A28"/>
    <mergeCell ref="C23:D23"/>
    <mergeCell ref="L34:L35"/>
    <mergeCell ref="B35:C35"/>
    <mergeCell ref="D35:G35"/>
    <mergeCell ref="I35:K35"/>
    <mergeCell ref="D32:G32"/>
    <mergeCell ref="I32:K32"/>
    <mergeCell ref="B33:C33"/>
    <mergeCell ref="D33:K33"/>
  </mergeCells>
  <hyperlinks>
    <hyperlink ref="D35" r:id="rId1" display="wcastro@ins.gov.co/svillarreal@ins.gov.co"/>
    <hyperlink ref="A1" location="Índice!A1" display="volver"/>
  </hyperlinks>
  <printOptions horizontalCentered="1" verticalCentered="1"/>
  <pageMargins left="0" right="0" top="0" bottom="0" header="0" footer="0"/>
  <pageSetup scale="44" orientation="portrait" r:id="rId2"/>
  <headerFooter>
    <oddFooter>&amp;C&amp;P  de  &amp;N&amp;R&amp;A</oddFooter>
  </headerFooter>
  <drawing r:id="rId3"/>
  <legacyDrawing r:id="rId4"/>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5"/>
  <sheetViews>
    <sheetView showGridLines="0" showWhiteSpace="0" view="pageBreakPreview" zoomScale="70" zoomScaleNormal="70" zoomScaleSheetLayoutView="70" workbookViewId="0"/>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63" t="s">
        <v>98</v>
      </c>
      <c r="B1" s="1"/>
      <c r="C1" s="1"/>
      <c r="D1" s="360" t="s">
        <v>0</v>
      </c>
      <c r="E1" s="361"/>
      <c r="F1" s="361" t="s">
        <v>1</v>
      </c>
      <c r="G1" s="361"/>
      <c r="H1" s="361"/>
      <c r="I1" s="361" t="s">
        <v>2</v>
      </c>
      <c r="J1" s="361"/>
      <c r="K1" s="361"/>
    </row>
    <row r="2" spans="1:12" ht="27" customHeight="1" x14ac:dyDescent="0.25">
      <c r="A2" s="1"/>
      <c r="B2" s="1"/>
      <c r="C2" s="1"/>
      <c r="D2" s="361"/>
      <c r="E2" s="361"/>
      <c r="F2" s="361"/>
      <c r="G2" s="361"/>
      <c r="H2" s="361"/>
      <c r="I2" s="361"/>
      <c r="J2" s="361"/>
      <c r="K2" s="361"/>
    </row>
    <row r="3" spans="1:12" ht="17.25" customHeight="1" x14ac:dyDescent="0.25">
      <c r="A3" s="1"/>
      <c r="B3" s="1"/>
      <c r="C3" s="1"/>
      <c r="D3" s="361"/>
      <c r="E3" s="361"/>
      <c r="F3" s="361" t="s">
        <v>3</v>
      </c>
      <c r="G3" s="361"/>
      <c r="H3" s="361"/>
      <c r="I3" s="363">
        <v>44246</v>
      </c>
      <c r="J3" s="363"/>
      <c r="K3" s="363"/>
    </row>
    <row r="4" spans="1:12" ht="17.25" customHeight="1" thickBot="1" x14ac:dyDescent="0.3">
      <c r="A4" s="1"/>
      <c r="B4" s="1"/>
      <c r="C4" s="1"/>
      <c r="D4" s="362"/>
      <c r="E4" s="362"/>
      <c r="F4" s="362"/>
      <c r="G4" s="362"/>
      <c r="H4" s="362"/>
      <c r="I4" s="364"/>
      <c r="J4" s="364"/>
      <c r="K4" s="364"/>
    </row>
    <row r="5" spans="1:12" ht="36.75" customHeight="1" thickBot="1" x14ac:dyDescent="0.3">
      <c r="A5" s="357" t="s">
        <v>4</v>
      </c>
      <c r="B5" s="358"/>
      <c r="C5" s="358"/>
      <c r="D5" s="358"/>
      <c r="E5" s="358"/>
      <c r="F5" s="358"/>
      <c r="G5" s="358"/>
      <c r="H5" s="358"/>
      <c r="I5" s="358"/>
      <c r="J5" s="358"/>
      <c r="K5" s="359"/>
      <c r="L5" s="2"/>
    </row>
    <row r="6" spans="1:12" ht="27" customHeight="1" thickBot="1" x14ac:dyDescent="0.3">
      <c r="A6" s="365" t="s">
        <v>5</v>
      </c>
      <c r="B6" s="366"/>
      <c r="C6" s="366"/>
      <c r="D6" s="366"/>
      <c r="E6" s="366"/>
      <c r="F6" s="366"/>
      <c r="G6" s="366"/>
      <c r="H6" s="366"/>
      <c r="I6" s="366"/>
      <c r="J6" s="366"/>
      <c r="K6" s="367"/>
      <c r="L6" s="2"/>
    </row>
    <row r="7" spans="1:12" ht="54" customHeight="1" thickBot="1" x14ac:dyDescent="0.3">
      <c r="A7" s="149" t="s">
        <v>6</v>
      </c>
      <c r="B7" s="574" t="s">
        <v>429</v>
      </c>
      <c r="C7" s="574"/>
      <c r="D7" s="574"/>
      <c r="E7" s="574"/>
      <c r="F7" s="150" t="s">
        <v>8</v>
      </c>
      <c r="G7" s="575" t="s">
        <v>9</v>
      </c>
      <c r="H7" s="576"/>
      <c r="I7" s="576"/>
      <c r="J7" s="576"/>
      <c r="K7" s="577"/>
      <c r="L7" s="151">
        <v>1</v>
      </c>
    </row>
    <row r="8" spans="1:12" ht="57" customHeight="1" thickBot="1" x14ac:dyDescent="0.3">
      <c r="A8" s="152" t="s">
        <v>10</v>
      </c>
      <c r="B8" s="572" t="s">
        <v>11</v>
      </c>
      <c r="C8" s="578"/>
      <c r="D8" s="578"/>
      <c r="E8" s="573"/>
      <c r="F8" s="572"/>
      <c r="G8" s="578"/>
      <c r="H8" s="573"/>
      <c r="I8" s="572"/>
      <c r="J8" s="578"/>
      <c r="K8" s="579"/>
      <c r="L8" s="151">
        <v>2</v>
      </c>
    </row>
    <row r="9" spans="1:12" ht="57.75" customHeight="1" thickBot="1" x14ac:dyDescent="0.3">
      <c r="A9" s="153" t="s">
        <v>12</v>
      </c>
      <c r="B9" s="564" t="s">
        <v>430</v>
      </c>
      <c r="C9" s="565"/>
      <c r="D9" s="565"/>
      <c r="E9" s="565"/>
      <c r="F9" s="565"/>
      <c r="G9" s="565"/>
      <c r="H9" s="565"/>
      <c r="I9" s="565"/>
      <c r="J9" s="565"/>
      <c r="K9" s="566"/>
      <c r="L9" s="151">
        <v>3</v>
      </c>
    </row>
    <row r="10" spans="1:12" ht="30" customHeight="1" thickBot="1" x14ac:dyDescent="0.3">
      <c r="A10" s="153" t="s">
        <v>14</v>
      </c>
      <c r="B10" s="567" t="s">
        <v>403</v>
      </c>
      <c r="C10" s="568"/>
      <c r="D10" s="568"/>
      <c r="E10" s="568"/>
      <c r="F10" s="152" t="s">
        <v>16</v>
      </c>
      <c r="G10" s="569" t="s">
        <v>17</v>
      </c>
      <c r="H10" s="570"/>
      <c r="I10" s="570"/>
      <c r="J10" s="570"/>
      <c r="K10" s="571"/>
      <c r="L10" s="151">
        <v>4</v>
      </c>
    </row>
    <row r="11" spans="1:12" ht="67.5" customHeight="1" thickBot="1" x14ac:dyDescent="0.3">
      <c r="A11" s="152" t="s">
        <v>18</v>
      </c>
      <c r="B11" s="572" t="s">
        <v>19</v>
      </c>
      <c r="C11" s="573"/>
      <c r="D11" s="152" t="s">
        <v>20</v>
      </c>
      <c r="E11" s="64" t="s">
        <v>431</v>
      </c>
      <c r="F11" s="64" t="s">
        <v>432</v>
      </c>
      <c r="G11" s="64" t="s">
        <v>183</v>
      </c>
      <c r="H11" s="64" t="s">
        <v>105</v>
      </c>
      <c r="I11" s="64" t="s">
        <v>106</v>
      </c>
      <c r="J11" s="64" t="s">
        <v>107</v>
      </c>
      <c r="K11" s="64"/>
      <c r="L11" s="151">
        <v>5</v>
      </c>
    </row>
    <row r="12" spans="1:12" ht="117" customHeight="1" thickBot="1" x14ac:dyDescent="0.3">
      <c r="A12" s="152" t="s">
        <v>24</v>
      </c>
      <c r="B12" s="555" t="s">
        <v>433</v>
      </c>
      <c r="C12" s="556"/>
      <c r="D12" s="556"/>
      <c r="E12" s="556"/>
      <c r="F12" s="556"/>
      <c r="G12" s="152" t="s">
        <v>26</v>
      </c>
      <c r="H12" s="555" t="s">
        <v>434</v>
      </c>
      <c r="I12" s="556"/>
      <c r="J12" s="556"/>
      <c r="K12" s="557"/>
      <c r="L12" s="151">
        <v>6</v>
      </c>
    </row>
    <row r="13" spans="1:12" ht="60" customHeight="1" thickBot="1" x14ac:dyDescent="0.3">
      <c r="A13" s="152" t="s">
        <v>28</v>
      </c>
      <c r="B13" s="555" t="s">
        <v>435</v>
      </c>
      <c r="C13" s="556"/>
      <c r="D13" s="556"/>
      <c r="E13" s="556"/>
      <c r="F13" s="556"/>
      <c r="G13" s="556"/>
      <c r="H13" s="556"/>
      <c r="I13" s="557"/>
      <c r="J13" s="152" t="s">
        <v>30</v>
      </c>
      <c r="K13" s="154" t="s">
        <v>31</v>
      </c>
      <c r="L13" s="155">
        <v>7</v>
      </c>
    </row>
    <row r="14" spans="1:12" ht="51.75" customHeight="1" thickBot="1" x14ac:dyDescent="0.3">
      <c r="A14" s="152" t="s">
        <v>32</v>
      </c>
      <c r="B14" s="558" t="s">
        <v>111</v>
      </c>
      <c r="C14" s="559"/>
      <c r="D14" s="152" t="s">
        <v>34</v>
      </c>
      <c r="E14" s="156" t="s">
        <v>35</v>
      </c>
      <c r="F14" s="152" t="s">
        <v>36</v>
      </c>
      <c r="G14" s="157" t="s">
        <v>409</v>
      </c>
      <c r="H14" s="152" t="s">
        <v>37</v>
      </c>
      <c r="I14" s="156" t="s">
        <v>436</v>
      </c>
      <c r="J14" s="152" t="s">
        <v>38</v>
      </c>
      <c r="K14" s="189" t="s">
        <v>436</v>
      </c>
      <c r="L14" s="155">
        <v>8</v>
      </c>
    </row>
    <row r="15" spans="1:12" ht="45" customHeight="1" thickBot="1" x14ac:dyDescent="0.3">
      <c r="A15" s="159" t="s">
        <v>40</v>
      </c>
      <c r="B15" s="160" t="s">
        <v>41</v>
      </c>
      <c r="C15" s="161" t="s">
        <v>436</v>
      </c>
      <c r="D15" s="162"/>
      <c r="E15" s="162"/>
      <c r="F15" s="163" t="s">
        <v>42</v>
      </c>
      <c r="G15" s="164" t="s">
        <v>436</v>
      </c>
      <c r="H15" s="162"/>
      <c r="I15" s="162"/>
      <c r="J15" s="162"/>
      <c r="K15" s="165"/>
      <c r="L15" s="155">
        <v>9</v>
      </c>
    </row>
    <row r="16" spans="1:12" ht="18.75" customHeight="1" x14ac:dyDescent="0.25">
      <c r="A16" s="560" t="s">
        <v>43</v>
      </c>
      <c r="B16" s="561"/>
      <c r="C16" s="562" t="s">
        <v>44</v>
      </c>
      <c r="D16" s="563"/>
      <c r="E16" s="562" t="s">
        <v>45</v>
      </c>
      <c r="F16" s="563"/>
      <c r="G16" s="562" t="s">
        <v>46</v>
      </c>
      <c r="H16" s="563"/>
      <c r="I16" s="562" t="s">
        <v>47</v>
      </c>
      <c r="J16" s="563"/>
      <c r="K16" s="166" t="s">
        <v>48</v>
      </c>
      <c r="L16" s="550">
        <v>10</v>
      </c>
    </row>
    <row r="17" spans="1:12" ht="35.25" customHeight="1" x14ac:dyDescent="0.25">
      <c r="A17" s="544" t="str">
        <f>+E11</f>
        <v>Variable 1: Número de documentos radicados entregados correctamente</v>
      </c>
      <c r="B17" s="545"/>
      <c r="C17" s="548"/>
      <c r="D17" s="549"/>
      <c r="E17" s="548"/>
      <c r="F17" s="549"/>
      <c r="G17" s="548"/>
      <c r="H17" s="549"/>
      <c r="I17" s="548"/>
      <c r="J17" s="549"/>
      <c r="K17" s="553"/>
      <c r="L17" s="551"/>
    </row>
    <row r="18" spans="1:12" ht="21.75" customHeight="1" x14ac:dyDescent="0.25">
      <c r="A18" s="544" t="str">
        <f>+F11</f>
        <v>Variable 2: Número total de documentos radicados</v>
      </c>
      <c r="B18" s="545"/>
      <c r="C18" s="548"/>
      <c r="D18" s="549"/>
      <c r="E18" s="548"/>
      <c r="F18" s="549"/>
      <c r="G18" s="548"/>
      <c r="H18" s="549"/>
      <c r="I18" s="548"/>
      <c r="J18" s="549"/>
      <c r="K18" s="554"/>
      <c r="L18" s="551"/>
    </row>
    <row r="19" spans="1:12" ht="21.75" customHeight="1" x14ac:dyDescent="0.25">
      <c r="A19" s="544" t="str">
        <f>+G11</f>
        <v>Variable 3</v>
      </c>
      <c r="B19" s="545"/>
      <c r="C19" s="548"/>
      <c r="D19" s="549"/>
      <c r="E19" s="548"/>
      <c r="F19" s="549"/>
      <c r="G19" s="548"/>
      <c r="H19" s="549"/>
      <c r="I19" s="548"/>
      <c r="J19" s="549"/>
      <c r="K19" s="554"/>
      <c r="L19" s="551"/>
    </row>
    <row r="20" spans="1:12" ht="21.75" customHeight="1" x14ac:dyDescent="0.25">
      <c r="A20" s="544" t="str">
        <f>+H11</f>
        <v>Variable 4</v>
      </c>
      <c r="B20" s="545"/>
      <c r="C20" s="548"/>
      <c r="D20" s="549"/>
      <c r="E20" s="548"/>
      <c r="F20" s="549"/>
      <c r="G20" s="548"/>
      <c r="H20" s="549"/>
      <c r="I20" s="548"/>
      <c r="J20" s="549"/>
      <c r="K20" s="554"/>
      <c r="L20" s="551"/>
    </row>
    <row r="21" spans="1:12" ht="21.75" customHeight="1" x14ac:dyDescent="0.25">
      <c r="A21" s="544" t="str">
        <f>+I11</f>
        <v>Variable 5</v>
      </c>
      <c r="B21" s="545"/>
      <c r="C21" s="548"/>
      <c r="D21" s="549"/>
      <c r="E21" s="548"/>
      <c r="F21" s="549"/>
      <c r="G21" s="548"/>
      <c r="H21" s="549"/>
      <c r="I21" s="548"/>
      <c r="J21" s="549"/>
      <c r="K21" s="554"/>
      <c r="L21" s="551"/>
    </row>
    <row r="22" spans="1:12" ht="21.75" customHeight="1" thickBot="1" x14ac:dyDescent="0.3">
      <c r="A22" s="544" t="str">
        <f>+J11</f>
        <v>Variable 6</v>
      </c>
      <c r="B22" s="545"/>
      <c r="C22" s="546"/>
      <c r="D22" s="547"/>
      <c r="E22" s="546"/>
      <c r="F22" s="547"/>
      <c r="G22" s="546"/>
      <c r="H22" s="547"/>
      <c r="I22" s="546"/>
      <c r="J22" s="547"/>
      <c r="K22" s="554"/>
      <c r="L22" s="552"/>
    </row>
    <row r="23" spans="1:12" ht="18" customHeight="1" x14ac:dyDescent="0.25">
      <c r="A23" s="535" t="s">
        <v>49</v>
      </c>
      <c r="B23" s="167" t="s">
        <v>50</v>
      </c>
      <c r="C23" s="539" t="s">
        <v>51</v>
      </c>
      <c r="D23" s="539"/>
      <c r="E23" s="540" t="s">
        <v>52</v>
      </c>
      <c r="F23" s="540"/>
      <c r="G23" s="541"/>
      <c r="H23" s="542" t="s">
        <v>53</v>
      </c>
      <c r="I23" s="168"/>
      <c r="J23" s="168"/>
      <c r="K23" s="169"/>
      <c r="L23" s="417">
        <v>11</v>
      </c>
    </row>
    <row r="24" spans="1:12" ht="19.5" customHeight="1" x14ac:dyDescent="0.25">
      <c r="A24" s="536"/>
      <c r="B24" s="30" t="s">
        <v>54</v>
      </c>
      <c r="C24" s="170" t="s">
        <v>55</v>
      </c>
      <c r="D24" s="170" t="s">
        <v>56</v>
      </c>
      <c r="E24" s="171" t="s">
        <v>57</v>
      </c>
      <c r="F24" s="172" t="s">
        <v>58</v>
      </c>
      <c r="G24" s="173" t="s">
        <v>59</v>
      </c>
      <c r="H24" s="543"/>
      <c r="I24" s="174"/>
      <c r="J24" s="175"/>
      <c r="K24" s="176"/>
      <c r="L24" s="418"/>
    </row>
    <row r="25" spans="1:12" ht="20.25" customHeight="1" x14ac:dyDescent="0.25">
      <c r="A25" s="537"/>
      <c r="B25" s="177">
        <v>1</v>
      </c>
      <c r="C25" s="419">
        <v>70</v>
      </c>
      <c r="D25" s="39"/>
      <c r="E25" s="40"/>
      <c r="F25" s="40"/>
      <c r="G25" s="40"/>
      <c r="H25" s="40"/>
      <c r="I25" s="174"/>
      <c r="J25" s="178"/>
      <c r="K25" s="176"/>
      <c r="L25" s="418"/>
    </row>
    <row r="26" spans="1:12" ht="15.75" customHeight="1" x14ac:dyDescent="0.25">
      <c r="A26" s="537"/>
      <c r="B26" s="179">
        <v>2</v>
      </c>
      <c r="C26" s="419"/>
      <c r="D26" s="39">
        <v>70</v>
      </c>
      <c r="E26" s="40">
        <v>65</v>
      </c>
      <c r="F26" s="40">
        <v>70</v>
      </c>
      <c r="G26" s="40">
        <v>75</v>
      </c>
      <c r="H26" s="40"/>
      <c r="I26" s="174"/>
      <c r="J26" s="178"/>
      <c r="K26" s="176"/>
      <c r="L26" s="418"/>
    </row>
    <row r="27" spans="1:12" ht="17.25" customHeight="1" x14ac:dyDescent="0.3">
      <c r="A27" s="537"/>
      <c r="B27" s="179">
        <v>3</v>
      </c>
      <c r="C27" s="419"/>
      <c r="D27" s="43"/>
      <c r="E27" s="40"/>
      <c r="F27" s="40"/>
      <c r="G27" s="40"/>
      <c r="H27" s="40"/>
      <c r="I27" s="180"/>
      <c r="J27" s="178"/>
      <c r="K27" s="176"/>
      <c r="L27" s="418"/>
    </row>
    <row r="28" spans="1:12" ht="16.5" customHeight="1" thickBot="1" x14ac:dyDescent="0.3">
      <c r="A28" s="538"/>
      <c r="B28" s="181">
        <v>4</v>
      </c>
      <c r="C28" s="420"/>
      <c r="D28" s="43">
        <v>70</v>
      </c>
      <c r="E28" s="40">
        <v>65</v>
      </c>
      <c r="F28" s="40">
        <v>70</v>
      </c>
      <c r="G28" s="40">
        <v>75</v>
      </c>
      <c r="H28" s="47"/>
      <c r="I28" s="182"/>
      <c r="J28" s="183"/>
      <c r="K28" s="184"/>
      <c r="L28" s="418"/>
    </row>
    <row r="29" spans="1:12" ht="53.25" customHeight="1" x14ac:dyDescent="0.25">
      <c r="A29" s="185" t="s">
        <v>60</v>
      </c>
      <c r="B29" s="530" t="s">
        <v>437</v>
      </c>
      <c r="C29" s="530"/>
      <c r="D29" s="530"/>
      <c r="E29" s="530"/>
      <c r="F29" s="530"/>
      <c r="G29" s="530"/>
      <c r="H29" s="530"/>
      <c r="I29" s="530"/>
      <c r="J29" s="530"/>
      <c r="K29" s="530"/>
      <c r="L29" s="186">
        <v>12</v>
      </c>
    </row>
    <row r="30" spans="1:12" ht="115.5" customHeight="1" thickBot="1" x14ac:dyDescent="0.3">
      <c r="A30" s="152" t="s">
        <v>62</v>
      </c>
      <c r="B30" s="531"/>
      <c r="C30" s="532"/>
      <c r="D30" s="532"/>
      <c r="E30" s="532"/>
      <c r="F30" s="532"/>
      <c r="G30" s="532"/>
      <c r="H30" s="532"/>
      <c r="I30" s="532"/>
      <c r="J30" s="532"/>
      <c r="K30" s="533"/>
      <c r="L30" s="187">
        <v>13</v>
      </c>
    </row>
    <row r="31" spans="1:12" ht="30.75" customHeight="1" x14ac:dyDescent="0.25">
      <c r="A31" s="582" t="s">
        <v>64</v>
      </c>
      <c r="B31" s="526" t="s">
        <v>65</v>
      </c>
      <c r="C31" s="526"/>
      <c r="D31" s="525" t="s">
        <v>412</v>
      </c>
      <c r="E31" s="525"/>
      <c r="F31" s="525"/>
      <c r="G31" s="525"/>
      <c r="H31" s="188" t="s">
        <v>67</v>
      </c>
      <c r="I31" s="525" t="s">
        <v>413</v>
      </c>
      <c r="J31" s="525"/>
      <c r="K31" s="525"/>
      <c r="L31" s="580">
        <v>14</v>
      </c>
    </row>
    <row r="32" spans="1:12" ht="36" customHeight="1" x14ac:dyDescent="0.25">
      <c r="A32" s="582"/>
      <c r="B32" s="534" t="s">
        <v>16</v>
      </c>
      <c r="C32" s="534"/>
      <c r="D32" s="522" t="s">
        <v>414</v>
      </c>
      <c r="E32" s="523"/>
      <c r="F32" s="523"/>
      <c r="G32" s="524"/>
      <c r="H32" s="188" t="s">
        <v>70</v>
      </c>
      <c r="I32" s="525" t="s">
        <v>415</v>
      </c>
      <c r="J32" s="525"/>
      <c r="K32" s="525"/>
      <c r="L32" s="583"/>
    </row>
    <row r="33" spans="1:12" ht="30.75" customHeight="1" thickBot="1" x14ac:dyDescent="0.3">
      <c r="A33" s="582"/>
      <c r="B33" s="526" t="s">
        <v>72</v>
      </c>
      <c r="C33" s="526"/>
      <c r="D33" s="527" t="s">
        <v>416</v>
      </c>
      <c r="E33" s="528"/>
      <c r="F33" s="528"/>
      <c r="G33" s="528"/>
      <c r="H33" s="528"/>
      <c r="I33" s="528"/>
      <c r="J33" s="528"/>
      <c r="K33" s="529"/>
      <c r="L33" s="581"/>
    </row>
    <row r="34" spans="1:12" ht="30.75" customHeight="1" x14ac:dyDescent="0.25">
      <c r="A34" s="407" t="s">
        <v>73</v>
      </c>
      <c r="B34" s="526" t="s">
        <v>65</v>
      </c>
      <c r="C34" s="526"/>
      <c r="D34" s="410" t="s">
        <v>74</v>
      </c>
      <c r="E34" s="411"/>
      <c r="F34" s="411"/>
      <c r="G34" s="412"/>
      <c r="H34" s="56" t="s">
        <v>67</v>
      </c>
      <c r="I34" s="410" t="s">
        <v>75</v>
      </c>
      <c r="J34" s="411"/>
      <c r="K34" s="412"/>
      <c r="L34" s="427">
        <v>15</v>
      </c>
    </row>
    <row r="35" spans="1:12" ht="30.75" customHeight="1" thickBot="1" x14ac:dyDescent="0.3">
      <c r="A35" s="408"/>
      <c r="B35" s="521" t="s">
        <v>70</v>
      </c>
      <c r="C35" s="521"/>
      <c r="D35" s="437" t="s">
        <v>76</v>
      </c>
      <c r="E35" s="438"/>
      <c r="F35" s="438"/>
      <c r="G35" s="439"/>
      <c r="H35" s="59" t="s">
        <v>72</v>
      </c>
      <c r="I35" s="440" t="s">
        <v>77</v>
      </c>
      <c r="J35" s="438"/>
      <c r="K35" s="439"/>
      <c r="L35" s="429"/>
    </row>
  </sheetData>
  <mergeCells count="83">
    <mergeCell ref="A5:K5"/>
    <mergeCell ref="D1:E4"/>
    <mergeCell ref="F1:H2"/>
    <mergeCell ref="I1:K2"/>
    <mergeCell ref="F3:H4"/>
    <mergeCell ref="I3:K4"/>
    <mergeCell ref="A6:K6"/>
    <mergeCell ref="B7:E7"/>
    <mergeCell ref="G7:K7"/>
    <mergeCell ref="B8:E8"/>
    <mergeCell ref="F8:H8"/>
    <mergeCell ref="I8:K8"/>
    <mergeCell ref="B9:K9"/>
    <mergeCell ref="B10:E10"/>
    <mergeCell ref="G10:K10"/>
    <mergeCell ref="B11:C11"/>
    <mergeCell ref="B12:F12"/>
    <mergeCell ref="H12:K12"/>
    <mergeCell ref="B13:I13"/>
    <mergeCell ref="B14:C14"/>
    <mergeCell ref="A16:B16"/>
    <mergeCell ref="C16:D16"/>
    <mergeCell ref="E16:F16"/>
    <mergeCell ref="G16:H16"/>
    <mergeCell ref="I16:J16"/>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I19:J19"/>
    <mergeCell ref="I20:J20"/>
    <mergeCell ref="A21:B21"/>
    <mergeCell ref="C21:D21"/>
    <mergeCell ref="E21:F21"/>
    <mergeCell ref="G21:H21"/>
    <mergeCell ref="I21:J21"/>
    <mergeCell ref="A20:B20"/>
    <mergeCell ref="C20:D20"/>
    <mergeCell ref="E20:F20"/>
    <mergeCell ref="G20:H20"/>
    <mergeCell ref="A22:B22"/>
    <mergeCell ref="C22:D22"/>
    <mergeCell ref="E22:F22"/>
    <mergeCell ref="G22:H22"/>
    <mergeCell ref="I22:J22"/>
    <mergeCell ref="A34:A35"/>
    <mergeCell ref="B34:C34"/>
    <mergeCell ref="D34:G34"/>
    <mergeCell ref="I34:K34"/>
    <mergeCell ref="E23:G23"/>
    <mergeCell ref="H23:H24"/>
    <mergeCell ref="L23:L28"/>
    <mergeCell ref="C25:C28"/>
    <mergeCell ref="B29:K29"/>
    <mergeCell ref="B30:K30"/>
    <mergeCell ref="A31:A33"/>
    <mergeCell ref="B31:C31"/>
    <mergeCell ref="D31:G31"/>
    <mergeCell ref="I31:K31"/>
    <mergeCell ref="L31:L33"/>
    <mergeCell ref="B32:C32"/>
    <mergeCell ref="A23:A28"/>
    <mergeCell ref="C23:D23"/>
    <mergeCell ref="L34:L35"/>
    <mergeCell ref="B35:C35"/>
    <mergeCell ref="D35:G35"/>
    <mergeCell ref="I35:K35"/>
    <mergeCell ref="D32:G32"/>
    <mergeCell ref="I32:K32"/>
    <mergeCell ref="B33:C33"/>
    <mergeCell ref="D33:K33"/>
  </mergeCells>
  <hyperlinks>
    <hyperlink ref="D35" r:id="rId1" display="wcastro@ins.gov.co/svillarreal@ins.gov.co"/>
    <hyperlink ref="A1" location="Índice!A1" display="volver"/>
  </hyperlinks>
  <printOptions horizontalCentered="1" verticalCentered="1"/>
  <pageMargins left="0" right="0" top="0" bottom="0" header="0" footer="0"/>
  <pageSetup scale="44" orientation="portrait" r:id="rId2"/>
  <headerFooter>
    <oddFooter>&amp;C&amp;P  de  &amp;N&amp;R&amp;A</oddFooter>
  </headerFooter>
  <drawing r:id="rId3"/>
  <legacyDrawing r:id="rId4"/>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5"/>
  <sheetViews>
    <sheetView showGridLines="0" showWhiteSpace="0" view="pageBreakPreview" zoomScale="80" zoomScaleNormal="70" zoomScaleSheetLayoutView="80" workbookViewId="0"/>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80" t="s">
        <v>98</v>
      </c>
      <c r="B1" s="1"/>
      <c r="C1" s="1"/>
      <c r="D1" s="360" t="s">
        <v>0</v>
      </c>
      <c r="E1" s="361"/>
      <c r="F1" s="361" t="s">
        <v>1</v>
      </c>
      <c r="G1" s="361"/>
      <c r="H1" s="361"/>
      <c r="I1" s="361" t="s">
        <v>2</v>
      </c>
      <c r="J1" s="361"/>
      <c r="K1" s="361"/>
    </row>
    <row r="2" spans="1:12" ht="27" customHeight="1" x14ac:dyDescent="0.25">
      <c r="A2" s="1"/>
      <c r="B2" s="1"/>
      <c r="C2" s="1"/>
      <c r="D2" s="361"/>
      <c r="E2" s="361"/>
      <c r="F2" s="361"/>
      <c r="G2" s="361"/>
      <c r="H2" s="361"/>
      <c r="I2" s="361"/>
      <c r="J2" s="361"/>
      <c r="K2" s="361"/>
    </row>
    <row r="3" spans="1:12" ht="17.25" customHeight="1" x14ac:dyDescent="0.25">
      <c r="A3" s="1"/>
      <c r="B3" s="1"/>
      <c r="C3" s="1"/>
      <c r="D3" s="361"/>
      <c r="E3" s="361"/>
      <c r="F3" s="361" t="s">
        <v>3</v>
      </c>
      <c r="G3" s="361"/>
      <c r="H3" s="361"/>
      <c r="I3" s="363">
        <v>44246</v>
      </c>
      <c r="J3" s="363"/>
      <c r="K3" s="363"/>
    </row>
    <row r="4" spans="1:12" ht="17.25" customHeight="1" thickBot="1" x14ac:dyDescent="0.3">
      <c r="A4" s="1"/>
      <c r="B4" s="1"/>
      <c r="C4" s="1"/>
      <c r="D4" s="362"/>
      <c r="E4" s="362"/>
      <c r="F4" s="362"/>
      <c r="G4" s="362"/>
      <c r="H4" s="362"/>
      <c r="I4" s="364"/>
      <c r="J4" s="364"/>
      <c r="K4" s="364"/>
    </row>
    <row r="5" spans="1:12" ht="36.75" customHeight="1" thickBot="1" x14ac:dyDescent="0.3">
      <c r="A5" s="357" t="s">
        <v>4</v>
      </c>
      <c r="B5" s="358"/>
      <c r="C5" s="358"/>
      <c r="D5" s="358"/>
      <c r="E5" s="358"/>
      <c r="F5" s="358"/>
      <c r="G5" s="358"/>
      <c r="H5" s="358"/>
      <c r="I5" s="358"/>
      <c r="J5" s="358"/>
      <c r="K5" s="359"/>
      <c r="L5" s="2"/>
    </row>
    <row r="6" spans="1:12" ht="27" customHeight="1" thickBot="1" x14ac:dyDescent="0.3">
      <c r="A6" s="365" t="s">
        <v>5</v>
      </c>
      <c r="B6" s="366"/>
      <c r="C6" s="366"/>
      <c r="D6" s="366"/>
      <c r="E6" s="366"/>
      <c r="F6" s="366"/>
      <c r="G6" s="366"/>
      <c r="H6" s="366"/>
      <c r="I6" s="366"/>
      <c r="J6" s="366"/>
      <c r="K6" s="367"/>
      <c r="L6" s="2"/>
    </row>
    <row r="7" spans="1:12" ht="54" customHeight="1" thickBot="1" x14ac:dyDescent="0.3">
      <c r="A7" s="3" t="s">
        <v>6</v>
      </c>
      <c r="B7" s="447" t="s">
        <v>438</v>
      </c>
      <c r="C7" s="447"/>
      <c r="D7" s="447"/>
      <c r="E7" s="447"/>
      <c r="F7" s="4" t="s">
        <v>8</v>
      </c>
      <c r="G7" s="369" t="s">
        <v>439</v>
      </c>
      <c r="H7" s="370"/>
      <c r="I7" s="370"/>
      <c r="J7" s="370"/>
      <c r="K7" s="371"/>
      <c r="L7" s="5">
        <v>1</v>
      </c>
    </row>
    <row r="8" spans="1:12" ht="57" customHeight="1" thickBot="1" x14ac:dyDescent="0.3">
      <c r="A8" s="192" t="s">
        <v>10</v>
      </c>
      <c r="B8" s="372" t="s">
        <v>440</v>
      </c>
      <c r="C8" s="373"/>
      <c r="D8" s="373"/>
      <c r="E8" s="374"/>
      <c r="F8" s="372"/>
      <c r="G8" s="373"/>
      <c r="H8" s="374"/>
      <c r="I8" s="372"/>
      <c r="J8" s="373"/>
      <c r="K8" s="375"/>
      <c r="L8" s="5">
        <v>2</v>
      </c>
    </row>
    <row r="9" spans="1:12" ht="57.75" customHeight="1" thickBot="1" x14ac:dyDescent="0.3">
      <c r="A9" s="7" t="s">
        <v>12</v>
      </c>
      <c r="B9" s="467" t="s">
        <v>441</v>
      </c>
      <c r="C9" s="468"/>
      <c r="D9" s="468"/>
      <c r="E9" s="468"/>
      <c r="F9" s="468"/>
      <c r="G9" s="468"/>
      <c r="H9" s="468"/>
      <c r="I9" s="468"/>
      <c r="J9" s="468"/>
      <c r="K9" s="469"/>
      <c r="L9" s="5">
        <v>3</v>
      </c>
    </row>
    <row r="10" spans="1:12" ht="30" customHeight="1" thickBot="1" x14ac:dyDescent="0.3">
      <c r="A10" s="7" t="s">
        <v>14</v>
      </c>
      <c r="B10" s="379" t="s">
        <v>442</v>
      </c>
      <c r="C10" s="380"/>
      <c r="D10" s="380"/>
      <c r="E10" s="380"/>
      <c r="F10" s="192" t="s">
        <v>16</v>
      </c>
      <c r="G10" s="381" t="s">
        <v>443</v>
      </c>
      <c r="H10" s="382"/>
      <c r="I10" s="382"/>
      <c r="J10" s="382"/>
      <c r="K10" s="383"/>
      <c r="L10" s="5">
        <v>4</v>
      </c>
    </row>
    <row r="11" spans="1:12" ht="67.5" customHeight="1" thickBot="1" x14ac:dyDescent="0.3">
      <c r="A11" s="192" t="s">
        <v>18</v>
      </c>
      <c r="B11" s="372" t="s">
        <v>202</v>
      </c>
      <c r="C11" s="374"/>
      <c r="D11" s="192" t="s">
        <v>20</v>
      </c>
      <c r="E11" s="64" t="s">
        <v>444</v>
      </c>
      <c r="F11" s="64" t="s">
        <v>445</v>
      </c>
      <c r="G11" s="64" t="s">
        <v>183</v>
      </c>
      <c r="H11" s="64" t="s">
        <v>105</v>
      </c>
      <c r="I11" s="64" t="s">
        <v>106</v>
      </c>
      <c r="J11" s="64" t="s">
        <v>107</v>
      </c>
      <c r="K11" s="64"/>
      <c r="L11" s="5">
        <v>5</v>
      </c>
    </row>
    <row r="12" spans="1:12" ht="117" customHeight="1" thickBot="1" x14ac:dyDescent="0.3">
      <c r="A12" s="192" t="s">
        <v>24</v>
      </c>
      <c r="B12" s="452" t="s">
        <v>446</v>
      </c>
      <c r="C12" s="453"/>
      <c r="D12" s="453"/>
      <c r="E12" s="453"/>
      <c r="F12" s="453"/>
      <c r="G12" s="192" t="s">
        <v>26</v>
      </c>
      <c r="H12" s="452" t="s">
        <v>447</v>
      </c>
      <c r="I12" s="453"/>
      <c r="J12" s="453"/>
      <c r="K12" s="454"/>
      <c r="L12" s="5">
        <v>6</v>
      </c>
    </row>
    <row r="13" spans="1:12" ht="60" customHeight="1" thickBot="1" x14ac:dyDescent="0.3">
      <c r="A13" s="192" t="s">
        <v>28</v>
      </c>
      <c r="B13" s="452" t="s">
        <v>448</v>
      </c>
      <c r="C13" s="453"/>
      <c r="D13" s="453"/>
      <c r="E13" s="453"/>
      <c r="F13" s="453"/>
      <c r="G13" s="453"/>
      <c r="H13" s="453"/>
      <c r="I13" s="454"/>
      <c r="J13" s="192" t="s">
        <v>30</v>
      </c>
      <c r="K13" s="190" t="s">
        <v>31</v>
      </c>
      <c r="L13" s="193">
        <v>7</v>
      </c>
    </row>
    <row r="14" spans="1:12" ht="51.75" customHeight="1" thickBot="1" x14ac:dyDescent="0.3">
      <c r="A14" s="192" t="s">
        <v>32</v>
      </c>
      <c r="B14" s="390" t="s">
        <v>33</v>
      </c>
      <c r="C14" s="391"/>
      <c r="D14" s="192" t="s">
        <v>34</v>
      </c>
      <c r="E14" s="13" t="s">
        <v>35</v>
      </c>
      <c r="F14" s="192" t="s">
        <v>36</v>
      </c>
      <c r="G14" s="191">
        <v>0</v>
      </c>
      <c r="H14" s="192" t="s">
        <v>37</v>
      </c>
      <c r="I14" s="72">
        <v>0.996</v>
      </c>
      <c r="J14" s="192" t="s">
        <v>38</v>
      </c>
      <c r="K14" s="90" t="s">
        <v>449</v>
      </c>
      <c r="L14" s="193">
        <v>8</v>
      </c>
    </row>
    <row r="15" spans="1:12" ht="45" customHeight="1" thickBot="1" x14ac:dyDescent="0.3">
      <c r="A15" s="17" t="s">
        <v>40</v>
      </c>
      <c r="B15" s="18" t="s">
        <v>41</v>
      </c>
      <c r="C15" s="73">
        <v>2017</v>
      </c>
      <c r="D15" s="21"/>
      <c r="E15" s="21"/>
      <c r="F15" s="22" t="s">
        <v>42</v>
      </c>
      <c r="G15" s="74">
        <v>2020</v>
      </c>
      <c r="H15" s="21"/>
      <c r="I15" s="21"/>
      <c r="J15" s="21"/>
      <c r="K15" s="24"/>
      <c r="L15" s="193">
        <v>9</v>
      </c>
    </row>
    <row r="16" spans="1:12" ht="18.75" customHeight="1" x14ac:dyDescent="0.25">
      <c r="A16" s="392" t="s">
        <v>43</v>
      </c>
      <c r="B16" s="393"/>
      <c r="C16" s="394" t="s">
        <v>44</v>
      </c>
      <c r="D16" s="395"/>
      <c r="E16" s="394" t="s">
        <v>45</v>
      </c>
      <c r="F16" s="395"/>
      <c r="G16" s="394" t="s">
        <v>46</v>
      </c>
      <c r="H16" s="395"/>
      <c r="I16" s="394" t="s">
        <v>47</v>
      </c>
      <c r="J16" s="395"/>
      <c r="K16" s="25" t="s">
        <v>48</v>
      </c>
      <c r="L16" s="396">
        <v>10</v>
      </c>
    </row>
    <row r="17" spans="1:12" ht="35.25" customHeight="1" x14ac:dyDescent="0.25">
      <c r="A17" s="399" t="str">
        <f>+E11</f>
        <v>Número de muestras que cumplen criterios para su procesamiento, en respuesta a brotes. MC</v>
      </c>
      <c r="B17" s="400"/>
      <c r="C17" s="401"/>
      <c r="D17" s="402"/>
      <c r="E17" s="401"/>
      <c r="F17" s="402"/>
      <c r="G17" s="401"/>
      <c r="H17" s="402"/>
      <c r="I17" s="401"/>
      <c r="J17" s="402"/>
      <c r="K17" s="403"/>
      <c r="L17" s="397"/>
    </row>
    <row r="18" spans="1:12" ht="29.25" customHeight="1" x14ac:dyDescent="0.25">
      <c r="A18" s="399" t="str">
        <f>+F11</f>
        <v>Número de muestras procesadas oportunamente, en respuesta a brotes. MCO</v>
      </c>
      <c r="B18" s="400"/>
      <c r="C18" s="401"/>
      <c r="D18" s="402"/>
      <c r="E18" s="401"/>
      <c r="F18" s="402"/>
      <c r="G18" s="401"/>
      <c r="H18" s="402"/>
      <c r="I18" s="401"/>
      <c r="J18" s="402"/>
      <c r="K18" s="404"/>
      <c r="L18" s="397"/>
    </row>
    <row r="19" spans="1:12" ht="21.75" customHeight="1" x14ac:dyDescent="0.25">
      <c r="A19" s="399" t="str">
        <f>+G11</f>
        <v>Variable 3</v>
      </c>
      <c r="B19" s="400"/>
      <c r="C19" s="401"/>
      <c r="D19" s="402"/>
      <c r="E19" s="401"/>
      <c r="F19" s="402"/>
      <c r="G19" s="401"/>
      <c r="H19" s="402"/>
      <c r="I19" s="401"/>
      <c r="J19" s="402"/>
      <c r="K19" s="404"/>
      <c r="L19" s="397"/>
    </row>
    <row r="20" spans="1:12" ht="21.75" customHeight="1" x14ac:dyDescent="0.25">
      <c r="A20" s="399" t="str">
        <f>+H11</f>
        <v>Variable 4</v>
      </c>
      <c r="B20" s="400"/>
      <c r="C20" s="401"/>
      <c r="D20" s="402"/>
      <c r="E20" s="401"/>
      <c r="F20" s="402"/>
      <c r="G20" s="401"/>
      <c r="H20" s="402"/>
      <c r="I20" s="401"/>
      <c r="J20" s="402"/>
      <c r="K20" s="404"/>
      <c r="L20" s="397"/>
    </row>
    <row r="21" spans="1:12" ht="21.75" customHeight="1" x14ac:dyDescent="0.25">
      <c r="A21" s="399" t="str">
        <f>+I11</f>
        <v>Variable 5</v>
      </c>
      <c r="B21" s="400"/>
      <c r="C21" s="401"/>
      <c r="D21" s="402"/>
      <c r="E21" s="401"/>
      <c r="F21" s="402"/>
      <c r="G21" s="401"/>
      <c r="H21" s="402"/>
      <c r="I21" s="401"/>
      <c r="J21" s="402"/>
      <c r="K21" s="404"/>
      <c r="L21" s="397"/>
    </row>
    <row r="22" spans="1:12" ht="21.75" customHeight="1" thickBot="1" x14ac:dyDescent="0.3">
      <c r="A22" s="399" t="str">
        <f>+J11</f>
        <v>Variable 6</v>
      </c>
      <c r="B22" s="400"/>
      <c r="C22" s="405"/>
      <c r="D22" s="406"/>
      <c r="E22" s="405"/>
      <c r="F22" s="406"/>
      <c r="G22" s="405"/>
      <c r="H22" s="406"/>
      <c r="I22" s="405"/>
      <c r="J22" s="406"/>
      <c r="K22" s="404"/>
      <c r="L22" s="398"/>
    </row>
    <row r="23" spans="1:12" ht="18" customHeight="1" x14ac:dyDescent="0.25">
      <c r="A23" s="431" t="s">
        <v>49</v>
      </c>
      <c r="B23" s="196" t="s">
        <v>50</v>
      </c>
      <c r="C23" s="435" t="s">
        <v>51</v>
      </c>
      <c r="D23" s="435"/>
      <c r="E23" s="413" t="s">
        <v>52</v>
      </c>
      <c r="F23" s="413"/>
      <c r="G23" s="414"/>
      <c r="H23" s="415" t="s">
        <v>53</v>
      </c>
      <c r="I23" s="28"/>
      <c r="J23" s="28"/>
      <c r="K23" s="29"/>
      <c r="L23" s="417">
        <v>11</v>
      </c>
    </row>
    <row r="24" spans="1:12" ht="19.5" customHeight="1" x14ac:dyDescent="0.25">
      <c r="A24" s="432"/>
      <c r="B24" s="30" t="s">
        <v>54</v>
      </c>
      <c r="C24" s="31" t="s">
        <v>55</v>
      </c>
      <c r="D24" s="31" t="s">
        <v>56</v>
      </c>
      <c r="E24" s="32" t="s">
        <v>57</v>
      </c>
      <c r="F24" s="33" t="s">
        <v>58</v>
      </c>
      <c r="G24" s="34" t="s">
        <v>59</v>
      </c>
      <c r="H24" s="416"/>
      <c r="I24" s="35"/>
      <c r="J24" s="36"/>
      <c r="K24" s="37"/>
      <c r="L24" s="418"/>
    </row>
    <row r="25" spans="1:12" ht="20.25" customHeight="1" x14ac:dyDescent="0.25">
      <c r="A25" s="433"/>
      <c r="B25" s="38">
        <v>1</v>
      </c>
      <c r="C25" s="501">
        <v>0.98</v>
      </c>
      <c r="D25" s="128">
        <v>0.98</v>
      </c>
      <c r="E25" s="40" t="s">
        <v>450</v>
      </c>
      <c r="F25" s="40" t="s">
        <v>451</v>
      </c>
      <c r="G25" s="197" t="s">
        <v>452</v>
      </c>
      <c r="H25" s="40"/>
      <c r="I25" s="35"/>
      <c r="J25" s="41"/>
      <c r="K25" s="37"/>
      <c r="L25" s="418"/>
    </row>
    <row r="26" spans="1:12" ht="15.75" customHeight="1" x14ac:dyDescent="0.25">
      <c r="A26" s="433"/>
      <c r="B26" s="42">
        <v>2</v>
      </c>
      <c r="C26" s="419"/>
      <c r="D26" s="94">
        <v>0.98</v>
      </c>
      <c r="E26" s="40" t="s">
        <v>450</v>
      </c>
      <c r="F26" s="40" t="s">
        <v>451</v>
      </c>
      <c r="G26" s="197" t="s">
        <v>452</v>
      </c>
      <c r="H26" s="40"/>
      <c r="I26" s="35"/>
      <c r="J26" s="41"/>
      <c r="K26" s="37"/>
      <c r="L26" s="418"/>
    </row>
    <row r="27" spans="1:12" ht="17.25" customHeight="1" x14ac:dyDescent="0.3">
      <c r="A27" s="433"/>
      <c r="B27" s="42">
        <v>3</v>
      </c>
      <c r="C27" s="419"/>
      <c r="D27" s="94">
        <v>0.98</v>
      </c>
      <c r="E27" s="40" t="s">
        <v>450</v>
      </c>
      <c r="F27" s="40" t="s">
        <v>451</v>
      </c>
      <c r="G27" s="197" t="s">
        <v>452</v>
      </c>
      <c r="H27" s="40"/>
      <c r="I27" s="44"/>
      <c r="J27" s="41"/>
      <c r="K27" s="37"/>
      <c r="L27" s="418"/>
    </row>
    <row r="28" spans="1:12" ht="16.5" customHeight="1" thickBot="1" x14ac:dyDescent="0.3">
      <c r="A28" s="434"/>
      <c r="B28" s="45">
        <v>4</v>
      </c>
      <c r="C28" s="420"/>
      <c r="D28" s="95">
        <v>0.98</v>
      </c>
      <c r="E28" s="40" t="s">
        <v>450</v>
      </c>
      <c r="F28" s="40" t="s">
        <v>451</v>
      </c>
      <c r="G28" s="197" t="s">
        <v>452</v>
      </c>
      <c r="H28" s="47"/>
      <c r="I28" s="48"/>
      <c r="J28" s="49"/>
      <c r="K28" s="50"/>
      <c r="L28" s="418"/>
    </row>
    <row r="29" spans="1:12" ht="53.25" customHeight="1" x14ac:dyDescent="0.25">
      <c r="A29" s="51" t="s">
        <v>60</v>
      </c>
      <c r="B29" s="456" t="s">
        <v>453</v>
      </c>
      <c r="C29" s="456"/>
      <c r="D29" s="456"/>
      <c r="E29" s="456"/>
      <c r="F29" s="456"/>
      <c r="G29" s="456"/>
      <c r="H29" s="456"/>
      <c r="I29" s="456"/>
      <c r="J29" s="456"/>
      <c r="K29" s="456"/>
      <c r="L29" s="52">
        <v>12</v>
      </c>
    </row>
    <row r="30" spans="1:12" ht="115.5" customHeight="1" thickBot="1" x14ac:dyDescent="0.3">
      <c r="A30" s="192" t="s">
        <v>62</v>
      </c>
      <c r="B30" s="457" t="s">
        <v>454</v>
      </c>
      <c r="C30" s="458"/>
      <c r="D30" s="458"/>
      <c r="E30" s="458"/>
      <c r="F30" s="458"/>
      <c r="G30" s="458"/>
      <c r="H30" s="458"/>
      <c r="I30" s="458"/>
      <c r="J30" s="458"/>
      <c r="K30" s="459"/>
      <c r="L30" s="194">
        <v>13</v>
      </c>
    </row>
    <row r="31" spans="1:12" ht="30.75" customHeight="1" x14ac:dyDescent="0.25">
      <c r="A31" s="425" t="s">
        <v>64</v>
      </c>
      <c r="B31" s="409" t="s">
        <v>65</v>
      </c>
      <c r="C31" s="409"/>
      <c r="D31" s="460" t="s">
        <v>455</v>
      </c>
      <c r="E31" s="460"/>
      <c r="F31" s="460"/>
      <c r="G31" s="460"/>
      <c r="H31" s="195" t="s">
        <v>67</v>
      </c>
      <c r="I31" s="460" t="s">
        <v>456</v>
      </c>
      <c r="J31" s="460"/>
      <c r="K31" s="460"/>
      <c r="L31" s="427">
        <v>14</v>
      </c>
    </row>
    <row r="32" spans="1:12" ht="36" customHeight="1" x14ac:dyDescent="0.25">
      <c r="A32" s="425"/>
      <c r="B32" s="430" t="s">
        <v>16</v>
      </c>
      <c r="C32" s="430"/>
      <c r="D32" s="461" t="s">
        <v>457</v>
      </c>
      <c r="E32" s="462"/>
      <c r="F32" s="462"/>
      <c r="G32" s="463"/>
      <c r="H32" s="195" t="s">
        <v>70</v>
      </c>
      <c r="I32" s="472" t="s">
        <v>458</v>
      </c>
      <c r="J32" s="460"/>
      <c r="K32" s="460"/>
      <c r="L32" s="428"/>
    </row>
    <row r="33" spans="1:12" ht="30.75" customHeight="1" thickBot="1" x14ac:dyDescent="0.3">
      <c r="A33" s="425"/>
      <c r="B33" s="409" t="s">
        <v>72</v>
      </c>
      <c r="C33" s="409"/>
      <c r="D33" s="464"/>
      <c r="E33" s="465"/>
      <c r="F33" s="465"/>
      <c r="G33" s="465"/>
      <c r="H33" s="465"/>
      <c r="I33" s="465"/>
      <c r="J33" s="465"/>
      <c r="K33" s="466"/>
      <c r="L33" s="429"/>
    </row>
    <row r="34" spans="1:12" ht="30.75" customHeight="1" x14ac:dyDescent="0.25">
      <c r="A34" s="407" t="s">
        <v>73</v>
      </c>
      <c r="B34" s="409" t="s">
        <v>65</v>
      </c>
      <c r="C34" s="409"/>
      <c r="D34" s="410" t="s">
        <v>74</v>
      </c>
      <c r="E34" s="411"/>
      <c r="F34" s="411"/>
      <c r="G34" s="412"/>
      <c r="H34" s="195" t="s">
        <v>67</v>
      </c>
      <c r="I34" s="410" t="s">
        <v>75</v>
      </c>
      <c r="J34" s="411"/>
      <c r="K34" s="412"/>
      <c r="L34" s="427">
        <v>15</v>
      </c>
    </row>
    <row r="35" spans="1:12" ht="30.75" customHeight="1" thickBot="1" x14ac:dyDescent="0.3">
      <c r="A35" s="408"/>
      <c r="B35" s="436" t="s">
        <v>70</v>
      </c>
      <c r="C35" s="436"/>
      <c r="D35" s="437" t="s">
        <v>76</v>
      </c>
      <c r="E35" s="438"/>
      <c r="F35" s="438"/>
      <c r="G35" s="439"/>
      <c r="H35" s="59" t="s">
        <v>72</v>
      </c>
      <c r="I35" s="440" t="s">
        <v>77</v>
      </c>
      <c r="J35" s="438"/>
      <c r="K35" s="439"/>
      <c r="L35" s="429"/>
    </row>
  </sheetData>
  <mergeCells count="83">
    <mergeCell ref="A5:K5"/>
    <mergeCell ref="D1:E4"/>
    <mergeCell ref="F1:H2"/>
    <mergeCell ref="I1:K2"/>
    <mergeCell ref="F3:H4"/>
    <mergeCell ref="I3:K4"/>
    <mergeCell ref="A6:K6"/>
    <mergeCell ref="B7:E7"/>
    <mergeCell ref="G7:K7"/>
    <mergeCell ref="B8:E8"/>
    <mergeCell ref="F8:H8"/>
    <mergeCell ref="I8:K8"/>
    <mergeCell ref="B9:K9"/>
    <mergeCell ref="B10:E10"/>
    <mergeCell ref="G10:K10"/>
    <mergeCell ref="B11:C11"/>
    <mergeCell ref="B12:F12"/>
    <mergeCell ref="H12:K12"/>
    <mergeCell ref="B13:I13"/>
    <mergeCell ref="B14:C14"/>
    <mergeCell ref="A16:B16"/>
    <mergeCell ref="C16:D16"/>
    <mergeCell ref="E16:F16"/>
    <mergeCell ref="G16:H16"/>
    <mergeCell ref="I16:J16"/>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I19:J19"/>
    <mergeCell ref="I20:J20"/>
    <mergeCell ref="A21:B21"/>
    <mergeCell ref="C21:D21"/>
    <mergeCell ref="E21:F21"/>
    <mergeCell ref="G21:H21"/>
    <mergeCell ref="I21:J21"/>
    <mergeCell ref="A20:B20"/>
    <mergeCell ref="C20:D20"/>
    <mergeCell ref="E20:F20"/>
    <mergeCell ref="G20:H20"/>
    <mergeCell ref="A22:B22"/>
    <mergeCell ref="C22:D22"/>
    <mergeCell ref="E22:F22"/>
    <mergeCell ref="G22:H22"/>
    <mergeCell ref="I22:J22"/>
    <mergeCell ref="A34:A35"/>
    <mergeCell ref="B34:C34"/>
    <mergeCell ref="D34:G34"/>
    <mergeCell ref="I34:K34"/>
    <mergeCell ref="E23:G23"/>
    <mergeCell ref="H23:H24"/>
    <mergeCell ref="L23:L28"/>
    <mergeCell ref="C25:C28"/>
    <mergeCell ref="B29:K29"/>
    <mergeCell ref="B30:K30"/>
    <mergeCell ref="A31:A33"/>
    <mergeCell ref="B31:C31"/>
    <mergeCell ref="D31:G31"/>
    <mergeCell ref="I31:K31"/>
    <mergeCell ref="L31:L33"/>
    <mergeCell ref="B32:C32"/>
    <mergeCell ref="A23:A28"/>
    <mergeCell ref="C23:D23"/>
    <mergeCell ref="L34:L35"/>
    <mergeCell ref="B35:C35"/>
    <mergeCell ref="D35:G35"/>
    <mergeCell ref="I35:K35"/>
    <mergeCell ref="D32:G32"/>
    <mergeCell ref="I32:K32"/>
    <mergeCell ref="B33:C33"/>
    <mergeCell ref="D33:K33"/>
  </mergeCells>
  <hyperlinks>
    <hyperlink ref="I32" r:id="rId1"/>
    <hyperlink ref="D35" r:id="rId2" display="wcastro@ins.gov.co/svillarreal@ins.gov.co"/>
    <hyperlink ref="A1" location="Índice!A1" display="volver"/>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5"/>
  <sheetViews>
    <sheetView showGridLines="0" showWhiteSpace="0" view="pageBreakPreview" zoomScale="80" zoomScaleNormal="70" zoomScaleSheetLayoutView="80" workbookViewId="0"/>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80" t="s">
        <v>98</v>
      </c>
      <c r="B1" s="1"/>
      <c r="C1" s="1"/>
      <c r="D1" s="360" t="s">
        <v>0</v>
      </c>
      <c r="E1" s="361"/>
      <c r="F1" s="361" t="s">
        <v>1</v>
      </c>
      <c r="G1" s="361"/>
      <c r="H1" s="361"/>
      <c r="I1" s="361" t="s">
        <v>2</v>
      </c>
      <c r="J1" s="361"/>
      <c r="K1" s="361"/>
    </row>
    <row r="2" spans="1:12" ht="27" customHeight="1" x14ac:dyDescent="0.25">
      <c r="A2" s="1"/>
      <c r="B2" s="1"/>
      <c r="C2" s="1"/>
      <c r="D2" s="361"/>
      <c r="E2" s="361"/>
      <c r="F2" s="361"/>
      <c r="G2" s="361"/>
      <c r="H2" s="361"/>
      <c r="I2" s="361"/>
      <c r="J2" s="361"/>
      <c r="K2" s="361"/>
    </row>
    <row r="3" spans="1:12" ht="17.25" customHeight="1" x14ac:dyDescent="0.25">
      <c r="A3" s="1"/>
      <c r="B3" s="1"/>
      <c r="C3" s="1"/>
      <c r="D3" s="361"/>
      <c r="E3" s="361"/>
      <c r="F3" s="361" t="s">
        <v>3</v>
      </c>
      <c r="G3" s="361"/>
      <c r="H3" s="361"/>
      <c r="I3" s="363">
        <v>44246</v>
      </c>
      <c r="J3" s="363"/>
      <c r="K3" s="363"/>
    </row>
    <row r="4" spans="1:12" ht="17.25" customHeight="1" thickBot="1" x14ac:dyDescent="0.3">
      <c r="A4" s="1"/>
      <c r="B4" s="1"/>
      <c r="C4" s="1"/>
      <c r="D4" s="362"/>
      <c r="E4" s="362"/>
      <c r="F4" s="362"/>
      <c r="G4" s="362"/>
      <c r="H4" s="362"/>
      <c r="I4" s="364"/>
      <c r="J4" s="364"/>
      <c r="K4" s="364"/>
    </row>
    <row r="5" spans="1:12" ht="36.75" customHeight="1" thickBot="1" x14ac:dyDescent="0.3">
      <c r="A5" s="357" t="s">
        <v>4</v>
      </c>
      <c r="B5" s="358"/>
      <c r="C5" s="358"/>
      <c r="D5" s="358"/>
      <c r="E5" s="358"/>
      <c r="F5" s="358"/>
      <c r="G5" s="358"/>
      <c r="H5" s="358"/>
      <c r="I5" s="358"/>
      <c r="J5" s="358"/>
      <c r="K5" s="359"/>
      <c r="L5" s="2"/>
    </row>
    <row r="6" spans="1:12" ht="27" customHeight="1" thickBot="1" x14ac:dyDescent="0.3">
      <c r="A6" s="365" t="s">
        <v>5</v>
      </c>
      <c r="B6" s="366"/>
      <c r="C6" s="366"/>
      <c r="D6" s="366"/>
      <c r="E6" s="366"/>
      <c r="F6" s="366"/>
      <c r="G6" s="366"/>
      <c r="H6" s="366"/>
      <c r="I6" s="366"/>
      <c r="J6" s="366"/>
      <c r="K6" s="367"/>
      <c r="L6" s="2"/>
    </row>
    <row r="7" spans="1:12" ht="54" customHeight="1" thickBot="1" x14ac:dyDescent="0.3">
      <c r="A7" s="3" t="s">
        <v>6</v>
      </c>
      <c r="B7" s="447" t="s">
        <v>459</v>
      </c>
      <c r="C7" s="447"/>
      <c r="D7" s="447"/>
      <c r="E7" s="447"/>
      <c r="F7" s="4" t="s">
        <v>8</v>
      </c>
      <c r="G7" s="369" t="s">
        <v>439</v>
      </c>
      <c r="H7" s="370"/>
      <c r="I7" s="370"/>
      <c r="J7" s="370"/>
      <c r="K7" s="371"/>
      <c r="L7" s="5">
        <v>1</v>
      </c>
    </row>
    <row r="8" spans="1:12" ht="57" customHeight="1" thickBot="1" x14ac:dyDescent="0.3">
      <c r="A8" s="192" t="s">
        <v>10</v>
      </c>
      <c r="B8" s="372" t="s">
        <v>440</v>
      </c>
      <c r="C8" s="373"/>
      <c r="D8" s="373"/>
      <c r="E8" s="374"/>
      <c r="F8" s="372"/>
      <c r="G8" s="373"/>
      <c r="H8" s="374"/>
      <c r="I8" s="372"/>
      <c r="J8" s="373"/>
      <c r="K8" s="375"/>
      <c r="L8" s="5">
        <v>2</v>
      </c>
    </row>
    <row r="9" spans="1:12" ht="57.75" customHeight="1" thickBot="1" x14ac:dyDescent="0.3">
      <c r="A9" s="7" t="s">
        <v>12</v>
      </c>
      <c r="B9" s="586" t="s">
        <v>460</v>
      </c>
      <c r="C9" s="587"/>
      <c r="D9" s="587"/>
      <c r="E9" s="587"/>
      <c r="F9" s="587"/>
      <c r="G9" s="587"/>
      <c r="H9" s="587"/>
      <c r="I9" s="587"/>
      <c r="J9" s="587"/>
      <c r="K9" s="588"/>
      <c r="L9" s="5">
        <v>3</v>
      </c>
    </row>
    <row r="10" spans="1:12" ht="30" customHeight="1" thickBot="1" x14ac:dyDescent="0.3">
      <c r="A10" s="7" t="s">
        <v>14</v>
      </c>
      <c r="B10" s="379" t="s">
        <v>442</v>
      </c>
      <c r="C10" s="380"/>
      <c r="D10" s="380"/>
      <c r="E10" s="380"/>
      <c r="F10" s="192" t="s">
        <v>16</v>
      </c>
      <c r="G10" s="381"/>
      <c r="H10" s="382"/>
      <c r="I10" s="382"/>
      <c r="J10" s="382"/>
      <c r="K10" s="383"/>
      <c r="L10" s="5">
        <v>4</v>
      </c>
    </row>
    <row r="11" spans="1:12" ht="90" customHeight="1" thickBot="1" x14ac:dyDescent="0.3">
      <c r="A11" s="192" t="s">
        <v>18</v>
      </c>
      <c r="B11" s="372" t="s">
        <v>19</v>
      </c>
      <c r="C11" s="374"/>
      <c r="D11" s="192" t="s">
        <v>20</v>
      </c>
      <c r="E11" s="64" t="s">
        <v>461</v>
      </c>
      <c r="F11" s="64" t="s">
        <v>462</v>
      </c>
      <c r="G11" s="64" t="s">
        <v>183</v>
      </c>
      <c r="H11" s="64" t="s">
        <v>105</v>
      </c>
      <c r="I11" s="64" t="s">
        <v>106</v>
      </c>
      <c r="J11" s="64" t="s">
        <v>107</v>
      </c>
      <c r="K11" s="64"/>
      <c r="L11" s="5">
        <v>5</v>
      </c>
    </row>
    <row r="12" spans="1:12" ht="117" customHeight="1" thickBot="1" x14ac:dyDescent="0.3">
      <c r="A12" s="192" t="s">
        <v>24</v>
      </c>
      <c r="B12" s="452" t="s">
        <v>463</v>
      </c>
      <c r="C12" s="453"/>
      <c r="D12" s="453"/>
      <c r="E12" s="453"/>
      <c r="F12" s="453"/>
      <c r="G12" s="192" t="s">
        <v>26</v>
      </c>
      <c r="H12" s="452" t="s">
        <v>464</v>
      </c>
      <c r="I12" s="453"/>
      <c r="J12" s="453"/>
      <c r="K12" s="454"/>
      <c r="L12" s="5">
        <v>6</v>
      </c>
    </row>
    <row r="13" spans="1:12" ht="60" customHeight="1" thickBot="1" x14ac:dyDescent="0.3">
      <c r="A13" s="192" t="s">
        <v>28</v>
      </c>
      <c r="B13" s="452" t="s">
        <v>465</v>
      </c>
      <c r="C13" s="453"/>
      <c r="D13" s="453"/>
      <c r="E13" s="453"/>
      <c r="F13" s="453"/>
      <c r="G13" s="453"/>
      <c r="H13" s="453"/>
      <c r="I13" s="454"/>
      <c r="J13" s="192" t="s">
        <v>30</v>
      </c>
      <c r="K13" s="190" t="s">
        <v>31</v>
      </c>
      <c r="L13" s="193">
        <v>7</v>
      </c>
    </row>
    <row r="14" spans="1:12" ht="51.75" customHeight="1" thickBot="1" x14ac:dyDescent="0.3">
      <c r="A14" s="192" t="s">
        <v>32</v>
      </c>
      <c r="B14" s="390" t="s">
        <v>111</v>
      </c>
      <c r="C14" s="391"/>
      <c r="D14" s="192" t="s">
        <v>34</v>
      </c>
      <c r="E14" s="13" t="s">
        <v>35</v>
      </c>
      <c r="F14" s="192" t="s">
        <v>36</v>
      </c>
      <c r="G14" s="191">
        <v>30</v>
      </c>
      <c r="H14" s="192" t="s">
        <v>37</v>
      </c>
      <c r="I14" s="82">
        <v>0.84</v>
      </c>
      <c r="J14" s="192" t="s">
        <v>38</v>
      </c>
      <c r="K14" s="90" t="s">
        <v>466</v>
      </c>
      <c r="L14" s="193">
        <v>8</v>
      </c>
    </row>
    <row r="15" spans="1:12" ht="45" customHeight="1" thickBot="1" x14ac:dyDescent="0.3">
      <c r="A15" s="17" t="s">
        <v>40</v>
      </c>
      <c r="B15" s="18" t="s">
        <v>41</v>
      </c>
      <c r="C15" s="73">
        <v>2017</v>
      </c>
      <c r="D15" s="21"/>
      <c r="E15" s="21"/>
      <c r="F15" s="22" t="s">
        <v>42</v>
      </c>
      <c r="G15" s="74">
        <v>2020</v>
      </c>
      <c r="H15" s="21"/>
      <c r="I15" s="21"/>
      <c r="J15" s="21"/>
      <c r="K15" s="24"/>
      <c r="L15" s="193">
        <v>9</v>
      </c>
    </row>
    <row r="16" spans="1:12" ht="18.75" customHeight="1" x14ac:dyDescent="0.25">
      <c r="A16" s="392" t="s">
        <v>43</v>
      </c>
      <c r="B16" s="393"/>
      <c r="C16" s="394" t="s">
        <v>44</v>
      </c>
      <c r="D16" s="395"/>
      <c r="E16" s="394" t="s">
        <v>45</v>
      </c>
      <c r="F16" s="395"/>
      <c r="G16" s="394" t="s">
        <v>46</v>
      </c>
      <c r="H16" s="395"/>
      <c r="I16" s="394" t="s">
        <v>47</v>
      </c>
      <c r="J16" s="395"/>
      <c r="K16" s="25" t="s">
        <v>48</v>
      </c>
      <c r="L16" s="396">
        <v>10</v>
      </c>
    </row>
    <row r="17" spans="1:12" ht="35.25" customHeight="1" x14ac:dyDescent="0.25">
      <c r="A17" s="399" t="str">
        <f>+E11</f>
        <v>Número de programas de ensayo de aptitud PEA(nacional o internacional) en los que se participa</v>
      </c>
      <c r="B17" s="400"/>
      <c r="C17" s="401"/>
      <c r="D17" s="402"/>
      <c r="E17" s="401"/>
      <c r="F17" s="402"/>
      <c r="G17" s="401"/>
      <c r="H17" s="402"/>
      <c r="I17" s="401"/>
      <c r="J17" s="402"/>
      <c r="K17" s="403"/>
      <c r="L17" s="397"/>
    </row>
    <row r="18" spans="1:12" ht="21.75" customHeight="1" x14ac:dyDescent="0.25">
      <c r="A18" s="399" t="str">
        <f>+F11</f>
        <v xml:space="preserve">Numero de Programas de ensayo de aptitud PEA con resultado satisfactorio según criterio de cada proveedor </v>
      </c>
      <c r="B18" s="400"/>
      <c r="C18" s="401"/>
      <c r="D18" s="402"/>
      <c r="E18" s="401"/>
      <c r="F18" s="402"/>
      <c r="G18" s="401"/>
      <c r="H18" s="402"/>
      <c r="I18" s="401"/>
      <c r="J18" s="402"/>
      <c r="K18" s="404"/>
      <c r="L18" s="397"/>
    </row>
    <row r="19" spans="1:12" ht="21.75" customHeight="1" x14ac:dyDescent="0.25">
      <c r="A19" s="399" t="str">
        <f>+G11</f>
        <v>Variable 3</v>
      </c>
      <c r="B19" s="400"/>
      <c r="C19" s="401"/>
      <c r="D19" s="402"/>
      <c r="E19" s="401"/>
      <c r="F19" s="402"/>
      <c r="G19" s="401"/>
      <c r="H19" s="402"/>
      <c r="I19" s="401"/>
      <c r="J19" s="402"/>
      <c r="K19" s="404"/>
      <c r="L19" s="397"/>
    </row>
    <row r="20" spans="1:12" ht="21.75" customHeight="1" x14ac:dyDescent="0.25">
      <c r="A20" s="399" t="str">
        <f>+H11</f>
        <v>Variable 4</v>
      </c>
      <c r="B20" s="400"/>
      <c r="C20" s="401"/>
      <c r="D20" s="402"/>
      <c r="E20" s="401"/>
      <c r="F20" s="402"/>
      <c r="G20" s="401"/>
      <c r="H20" s="402"/>
      <c r="I20" s="401"/>
      <c r="J20" s="402"/>
      <c r="K20" s="404"/>
      <c r="L20" s="397"/>
    </row>
    <row r="21" spans="1:12" ht="21.75" customHeight="1" x14ac:dyDescent="0.25">
      <c r="A21" s="399" t="str">
        <f>+I11</f>
        <v>Variable 5</v>
      </c>
      <c r="B21" s="400"/>
      <c r="C21" s="401"/>
      <c r="D21" s="402"/>
      <c r="E21" s="401"/>
      <c r="F21" s="402"/>
      <c r="G21" s="401"/>
      <c r="H21" s="402"/>
      <c r="I21" s="401"/>
      <c r="J21" s="402"/>
      <c r="K21" s="404"/>
      <c r="L21" s="397"/>
    </row>
    <row r="22" spans="1:12" ht="21.75" customHeight="1" thickBot="1" x14ac:dyDescent="0.3">
      <c r="A22" s="399" t="str">
        <f>+J11</f>
        <v>Variable 6</v>
      </c>
      <c r="B22" s="400"/>
      <c r="C22" s="405"/>
      <c r="D22" s="406"/>
      <c r="E22" s="405"/>
      <c r="F22" s="406"/>
      <c r="G22" s="405"/>
      <c r="H22" s="406"/>
      <c r="I22" s="405"/>
      <c r="J22" s="406"/>
      <c r="K22" s="404"/>
      <c r="L22" s="398"/>
    </row>
    <row r="23" spans="1:12" ht="18" customHeight="1" x14ac:dyDescent="0.25">
      <c r="A23" s="431" t="s">
        <v>49</v>
      </c>
      <c r="B23" s="196" t="s">
        <v>50</v>
      </c>
      <c r="C23" s="435" t="s">
        <v>51</v>
      </c>
      <c r="D23" s="435"/>
      <c r="E23" s="413" t="s">
        <v>52</v>
      </c>
      <c r="F23" s="413"/>
      <c r="G23" s="414"/>
      <c r="H23" s="415" t="s">
        <v>53</v>
      </c>
      <c r="I23" s="28"/>
      <c r="J23" s="28"/>
      <c r="K23" s="29"/>
      <c r="L23" s="417">
        <v>11</v>
      </c>
    </row>
    <row r="24" spans="1:12" ht="19.5" customHeight="1" x14ac:dyDescent="0.25">
      <c r="A24" s="432"/>
      <c r="B24" s="30" t="s">
        <v>54</v>
      </c>
      <c r="C24" s="31" t="s">
        <v>55</v>
      </c>
      <c r="D24" s="31" t="s">
        <v>56</v>
      </c>
      <c r="E24" s="32" t="s">
        <v>57</v>
      </c>
      <c r="F24" s="33" t="s">
        <v>58</v>
      </c>
      <c r="G24" s="34" t="s">
        <v>59</v>
      </c>
      <c r="H24" s="416"/>
      <c r="I24" s="35"/>
      <c r="J24" s="36"/>
      <c r="K24" s="37"/>
      <c r="L24" s="418"/>
    </row>
    <row r="25" spans="1:12" ht="20.25" customHeight="1" x14ac:dyDescent="0.25">
      <c r="A25" s="433"/>
      <c r="B25" s="38">
        <v>1</v>
      </c>
      <c r="C25" s="501">
        <v>0.96</v>
      </c>
      <c r="D25" s="128">
        <v>0.96</v>
      </c>
      <c r="E25" s="40" t="s">
        <v>467</v>
      </c>
      <c r="F25" s="199">
        <v>0.96</v>
      </c>
      <c r="G25" s="40" t="s">
        <v>468</v>
      </c>
      <c r="H25" s="40"/>
      <c r="I25" s="35"/>
      <c r="J25" s="41"/>
      <c r="K25" s="37"/>
      <c r="L25" s="418"/>
    </row>
    <row r="26" spans="1:12" ht="15.75" customHeight="1" x14ac:dyDescent="0.25">
      <c r="A26" s="433"/>
      <c r="B26" s="42">
        <v>2</v>
      </c>
      <c r="C26" s="419"/>
      <c r="D26" s="128">
        <v>0.96</v>
      </c>
      <c r="E26" s="40" t="s">
        <v>467</v>
      </c>
      <c r="F26" s="199">
        <v>0.96</v>
      </c>
      <c r="G26" s="40" t="s">
        <v>468</v>
      </c>
      <c r="H26" s="40"/>
      <c r="I26" s="35"/>
      <c r="J26" s="41"/>
      <c r="K26" s="37"/>
      <c r="L26" s="418"/>
    </row>
    <row r="27" spans="1:12" ht="17.25" customHeight="1" x14ac:dyDescent="0.3">
      <c r="A27" s="433"/>
      <c r="B27" s="42">
        <v>3</v>
      </c>
      <c r="C27" s="419"/>
      <c r="D27" s="128">
        <v>0.96</v>
      </c>
      <c r="E27" s="40" t="s">
        <v>467</v>
      </c>
      <c r="F27" s="199">
        <v>0.96</v>
      </c>
      <c r="G27" s="40" t="s">
        <v>468</v>
      </c>
      <c r="H27" s="40"/>
      <c r="I27" s="44"/>
      <c r="J27" s="41"/>
      <c r="K27" s="37"/>
      <c r="L27" s="418"/>
    </row>
    <row r="28" spans="1:12" ht="16.5" customHeight="1" thickBot="1" x14ac:dyDescent="0.3">
      <c r="A28" s="434"/>
      <c r="B28" s="45">
        <v>4</v>
      </c>
      <c r="C28" s="420"/>
      <c r="D28" s="128">
        <v>0.96</v>
      </c>
      <c r="E28" s="40" t="s">
        <v>467</v>
      </c>
      <c r="F28" s="199">
        <v>0.96</v>
      </c>
      <c r="G28" s="40" t="s">
        <v>468</v>
      </c>
      <c r="H28" s="47"/>
      <c r="I28" s="48"/>
      <c r="J28" s="49"/>
      <c r="K28" s="50"/>
      <c r="L28" s="418"/>
    </row>
    <row r="29" spans="1:12" ht="53.25" customHeight="1" x14ac:dyDescent="0.25">
      <c r="A29" s="51" t="s">
        <v>60</v>
      </c>
      <c r="B29" s="456" t="s">
        <v>469</v>
      </c>
      <c r="C29" s="456"/>
      <c r="D29" s="456"/>
      <c r="E29" s="456"/>
      <c r="F29" s="456"/>
      <c r="G29" s="456"/>
      <c r="H29" s="456"/>
      <c r="I29" s="456"/>
      <c r="J29" s="456"/>
      <c r="K29" s="456"/>
      <c r="L29" s="52">
        <v>12</v>
      </c>
    </row>
    <row r="30" spans="1:12" ht="115.5" customHeight="1" thickBot="1" x14ac:dyDescent="0.3">
      <c r="A30" s="192" t="s">
        <v>62</v>
      </c>
      <c r="B30" s="457" t="s">
        <v>470</v>
      </c>
      <c r="C30" s="458"/>
      <c r="D30" s="458"/>
      <c r="E30" s="458"/>
      <c r="F30" s="458"/>
      <c r="G30" s="458"/>
      <c r="H30" s="458"/>
      <c r="I30" s="458"/>
      <c r="J30" s="458"/>
      <c r="K30" s="459"/>
      <c r="L30" s="194">
        <v>13</v>
      </c>
    </row>
    <row r="31" spans="1:12" ht="30.75" customHeight="1" x14ac:dyDescent="0.25">
      <c r="A31" s="425" t="s">
        <v>64</v>
      </c>
      <c r="B31" s="409" t="s">
        <v>65</v>
      </c>
      <c r="C31" s="409"/>
      <c r="D31" s="460" t="s">
        <v>455</v>
      </c>
      <c r="E31" s="460"/>
      <c r="F31" s="460"/>
      <c r="G31" s="460"/>
      <c r="H31" s="195" t="s">
        <v>67</v>
      </c>
      <c r="I31" s="460" t="s">
        <v>456</v>
      </c>
      <c r="J31" s="460"/>
      <c r="K31" s="460"/>
      <c r="L31" s="427">
        <v>14</v>
      </c>
    </row>
    <row r="32" spans="1:12" ht="36" customHeight="1" x14ac:dyDescent="0.25">
      <c r="A32" s="425"/>
      <c r="B32" s="430" t="s">
        <v>16</v>
      </c>
      <c r="C32" s="430"/>
      <c r="D32" s="461" t="s">
        <v>457</v>
      </c>
      <c r="E32" s="462"/>
      <c r="F32" s="462"/>
      <c r="G32" s="463"/>
      <c r="H32" s="195" t="s">
        <v>70</v>
      </c>
      <c r="I32" s="472" t="s">
        <v>458</v>
      </c>
      <c r="J32" s="460"/>
      <c r="K32" s="460"/>
      <c r="L32" s="428"/>
    </row>
    <row r="33" spans="1:12" ht="30.75" customHeight="1" thickBot="1" x14ac:dyDescent="0.3">
      <c r="A33" s="425"/>
      <c r="B33" s="409" t="s">
        <v>72</v>
      </c>
      <c r="C33" s="409"/>
      <c r="D33" s="464"/>
      <c r="E33" s="465"/>
      <c r="F33" s="465"/>
      <c r="G33" s="465"/>
      <c r="H33" s="465"/>
      <c r="I33" s="465"/>
      <c r="J33" s="465"/>
      <c r="K33" s="466"/>
      <c r="L33" s="429"/>
    </row>
    <row r="34" spans="1:12" ht="30.75" customHeight="1" x14ac:dyDescent="0.25">
      <c r="A34" s="407" t="s">
        <v>73</v>
      </c>
      <c r="B34" s="409" t="s">
        <v>65</v>
      </c>
      <c r="C34" s="409"/>
      <c r="D34" s="410" t="s">
        <v>74</v>
      </c>
      <c r="E34" s="411"/>
      <c r="F34" s="411"/>
      <c r="G34" s="412"/>
      <c r="H34" s="195" t="s">
        <v>67</v>
      </c>
      <c r="I34" s="410" t="s">
        <v>75</v>
      </c>
      <c r="J34" s="411"/>
      <c r="K34" s="412"/>
      <c r="L34" s="427">
        <v>15</v>
      </c>
    </row>
    <row r="35" spans="1:12" ht="30.75" customHeight="1" thickBot="1" x14ac:dyDescent="0.3">
      <c r="A35" s="408"/>
      <c r="B35" s="436" t="s">
        <v>70</v>
      </c>
      <c r="C35" s="436"/>
      <c r="D35" s="437" t="s">
        <v>76</v>
      </c>
      <c r="E35" s="438"/>
      <c r="F35" s="438"/>
      <c r="G35" s="439"/>
      <c r="H35" s="59" t="s">
        <v>72</v>
      </c>
      <c r="I35" s="440" t="s">
        <v>77</v>
      </c>
      <c r="J35" s="438"/>
      <c r="K35" s="439"/>
      <c r="L35" s="429"/>
    </row>
  </sheetData>
  <mergeCells count="83">
    <mergeCell ref="A5:K5"/>
    <mergeCell ref="D1:E4"/>
    <mergeCell ref="F1:H2"/>
    <mergeCell ref="I1:K2"/>
    <mergeCell ref="F3:H4"/>
    <mergeCell ref="I3:K4"/>
    <mergeCell ref="A6:K6"/>
    <mergeCell ref="B7:E7"/>
    <mergeCell ref="G7:K7"/>
    <mergeCell ref="B8:E8"/>
    <mergeCell ref="F8:H8"/>
    <mergeCell ref="I8:K8"/>
    <mergeCell ref="B9:K9"/>
    <mergeCell ref="B10:E10"/>
    <mergeCell ref="G10:K10"/>
    <mergeCell ref="B11:C11"/>
    <mergeCell ref="B12:F12"/>
    <mergeCell ref="H12:K12"/>
    <mergeCell ref="B13:I13"/>
    <mergeCell ref="B14:C14"/>
    <mergeCell ref="A16:B16"/>
    <mergeCell ref="C16:D16"/>
    <mergeCell ref="E16:F16"/>
    <mergeCell ref="G16:H16"/>
    <mergeCell ref="I16:J16"/>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I19:J19"/>
    <mergeCell ref="I20:J20"/>
    <mergeCell ref="A21:B21"/>
    <mergeCell ref="C21:D21"/>
    <mergeCell ref="E21:F21"/>
    <mergeCell ref="G21:H21"/>
    <mergeCell ref="I21:J21"/>
    <mergeCell ref="A20:B20"/>
    <mergeCell ref="C20:D20"/>
    <mergeCell ref="E20:F20"/>
    <mergeCell ref="G20:H20"/>
    <mergeCell ref="A22:B22"/>
    <mergeCell ref="C22:D22"/>
    <mergeCell ref="E22:F22"/>
    <mergeCell ref="G22:H22"/>
    <mergeCell ref="I22:J22"/>
    <mergeCell ref="A34:A35"/>
    <mergeCell ref="B34:C34"/>
    <mergeCell ref="D34:G34"/>
    <mergeCell ref="I34:K34"/>
    <mergeCell ref="E23:G23"/>
    <mergeCell ref="H23:H24"/>
    <mergeCell ref="L23:L28"/>
    <mergeCell ref="C25:C28"/>
    <mergeCell ref="B29:K29"/>
    <mergeCell ref="B30:K30"/>
    <mergeCell ref="A31:A33"/>
    <mergeCell ref="B31:C31"/>
    <mergeCell ref="D31:G31"/>
    <mergeCell ref="I31:K31"/>
    <mergeCell ref="L31:L33"/>
    <mergeCell ref="B32:C32"/>
    <mergeCell ref="A23:A28"/>
    <mergeCell ref="C23:D23"/>
    <mergeCell ref="L34:L35"/>
    <mergeCell ref="B35:C35"/>
    <mergeCell ref="D35:G35"/>
    <mergeCell ref="I35:K35"/>
    <mergeCell ref="D32:G32"/>
    <mergeCell ref="I32:K32"/>
    <mergeCell ref="B33:C33"/>
    <mergeCell ref="D33:K33"/>
  </mergeCells>
  <hyperlinks>
    <hyperlink ref="I32" r:id="rId1"/>
    <hyperlink ref="D35" r:id="rId2" display="wcastro@ins.gov.co/svillarreal@ins.gov.co"/>
    <hyperlink ref="A1" location="Índice!A1" display="volver"/>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5"/>
  <sheetViews>
    <sheetView showGridLines="0" showWhiteSpace="0" view="pageBreakPreview" zoomScale="80" zoomScaleNormal="70" zoomScaleSheetLayoutView="80" workbookViewId="0"/>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80" t="s">
        <v>98</v>
      </c>
      <c r="B1" s="1"/>
      <c r="C1" s="1"/>
      <c r="D1" s="360" t="s">
        <v>0</v>
      </c>
      <c r="E1" s="361"/>
      <c r="F1" s="361" t="s">
        <v>1</v>
      </c>
      <c r="G1" s="361"/>
      <c r="H1" s="361"/>
      <c r="I1" s="361" t="s">
        <v>2</v>
      </c>
      <c r="J1" s="361"/>
      <c r="K1" s="361"/>
    </row>
    <row r="2" spans="1:12" ht="27" customHeight="1" x14ac:dyDescent="0.25">
      <c r="A2" s="1"/>
      <c r="B2" s="1"/>
      <c r="C2" s="1"/>
      <c r="D2" s="361"/>
      <c r="E2" s="361"/>
      <c r="F2" s="361"/>
      <c r="G2" s="361"/>
      <c r="H2" s="361"/>
      <c r="I2" s="361"/>
      <c r="J2" s="361"/>
      <c r="K2" s="361"/>
    </row>
    <row r="3" spans="1:12" ht="17.25" customHeight="1" x14ac:dyDescent="0.25">
      <c r="A3" s="1"/>
      <c r="B3" s="1"/>
      <c r="C3" s="1"/>
      <c r="D3" s="361"/>
      <c r="E3" s="361"/>
      <c r="F3" s="361" t="s">
        <v>3</v>
      </c>
      <c r="G3" s="361"/>
      <c r="H3" s="361"/>
      <c r="I3" s="363">
        <v>44246</v>
      </c>
      <c r="J3" s="363"/>
      <c r="K3" s="363"/>
    </row>
    <row r="4" spans="1:12" ht="17.25" customHeight="1" thickBot="1" x14ac:dyDescent="0.3">
      <c r="A4" s="1"/>
      <c r="B4" s="1"/>
      <c r="C4" s="1"/>
      <c r="D4" s="362"/>
      <c r="E4" s="362"/>
      <c r="F4" s="362"/>
      <c r="G4" s="362"/>
      <c r="H4" s="362"/>
      <c r="I4" s="364"/>
      <c r="J4" s="364"/>
      <c r="K4" s="364"/>
    </row>
    <row r="5" spans="1:12" ht="36.75" customHeight="1" thickBot="1" x14ac:dyDescent="0.3">
      <c r="A5" s="357" t="s">
        <v>4</v>
      </c>
      <c r="B5" s="358"/>
      <c r="C5" s="358"/>
      <c r="D5" s="358"/>
      <c r="E5" s="358"/>
      <c r="F5" s="358"/>
      <c r="G5" s="358"/>
      <c r="H5" s="358"/>
      <c r="I5" s="358"/>
      <c r="J5" s="358"/>
      <c r="K5" s="359"/>
      <c r="L5" s="2"/>
    </row>
    <row r="6" spans="1:12" ht="27" customHeight="1" thickBot="1" x14ac:dyDescent="0.3">
      <c r="A6" s="365" t="s">
        <v>5</v>
      </c>
      <c r="B6" s="366"/>
      <c r="C6" s="366"/>
      <c r="D6" s="366"/>
      <c r="E6" s="366"/>
      <c r="F6" s="366"/>
      <c r="G6" s="366"/>
      <c r="H6" s="366"/>
      <c r="I6" s="366"/>
      <c r="J6" s="366"/>
      <c r="K6" s="367"/>
      <c r="L6" s="2"/>
    </row>
    <row r="7" spans="1:12" ht="54" customHeight="1" thickBot="1" x14ac:dyDescent="0.3">
      <c r="A7" s="3" t="s">
        <v>6</v>
      </c>
      <c r="B7" s="447" t="s">
        <v>471</v>
      </c>
      <c r="C7" s="447"/>
      <c r="D7" s="447"/>
      <c r="E7" s="447"/>
      <c r="F7" s="4" t="s">
        <v>8</v>
      </c>
      <c r="G7" s="369" t="s">
        <v>439</v>
      </c>
      <c r="H7" s="370"/>
      <c r="I7" s="370"/>
      <c r="J7" s="370"/>
      <c r="K7" s="371"/>
      <c r="L7" s="5">
        <v>1</v>
      </c>
    </row>
    <row r="8" spans="1:12" ht="57" customHeight="1" thickBot="1" x14ac:dyDescent="0.3">
      <c r="A8" s="192" t="s">
        <v>10</v>
      </c>
      <c r="B8" s="372" t="s">
        <v>440</v>
      </c>
      <c r="C8" s="373"/>
      <c r="D8" s="373"/>
      <c r="E8" s="374"/>
      <c r="F8" s="372"/>
      <c r="G8" s="373"/>
      <c r="H8" s="374"/>
      <c r="I8" s="372"/>
      <c r="J8" s="373"/>
      <c r="K8" s="375"/>
      <c r="L8" s="5">
        <v>2</v>
      </c>
    </row>
    <row r="9" spans="1:12" ht="57.75" customHeight="1" thickBot="1" x14ac:dyDescent="0.3">
      <c r="A9" s="7" t="s">
        <v>12</v>
      </c>
      <c r="B9" s="467" t="s">
        <v>472</v>
      </c>
      <c r="C9" s="468"/>
      <c r="D9" s="468"/>
      <c r="E9" s="468"/>
      <c r="F9" s="468"/>
      <c r="G9" s="468"/>
      <c r="H9" s="468"/>
      <c r="I9" s="468"/>
      <c r="J9" s="468"/>
      <c r="K9" s="469"/>
      <c r="L9" s="5">
        <v>3</v>
      </c>
    </row>
    <row r="10" spans="1:12" ht="30" customHeight="1" thickBot="1" x14ac:dyDescent="0.3">
      <c r="A10" s="7" t="s">
        <v>14</v>
      </c>
      <c r="B10" s="379" t="s">
        <v>442</v>
      </c>
      <c r="C10" s="380"/>
      <c r="D10" s="380"/>
      <c r="E10" s="380"/>
      <c r="F10" s="192" t="s">
        <v>16</v>
      </c>
      <c r="G10" s="381" t="s">
        <v>443</v>
      </c>
      <c r="H10" s="382"/>
      <c r="I10" s="382"/>
      <c r="J10" s="382"/>
      <c r="K10" s="383"/>
      <c r="L10" s="5">
        <v>4</v>
      </c>
    </row>
    <row r="11" spans="1:12" ht="67.5" customHeight="1" thickBot="1" x14ac:dyDescent="0.3">
      <c r="A11" s="192" t="s">
        <v>18</v>
      </c>
      <c r="B11" s="372" t="s">
        <v>202</v>
      </c>
      <c r="C11" s="374"/>
      <c r="D11" s="192" t="s">
        <v>20</v>
      </c>
      <c r="E11" s="64" t="s">
        <v>473</v>
      </c>
      <c r="F11" s="64" t="s">
        <v>474</v>
      </c>
      <c r="G11" s="64" t="s">
        <v>183</v>
      </c>
      <c r="H11" s="64" t="s">
        <v>105</v>
      </c>
      <c r="I11" s="64" t="s">
        <v>106</v>
      </c>
      <c r="J11" s="64" t="s">
        <v>107</v>
      </c>
      <c r="K11" s="64"/>
      <c r="L11" s="5">
        <v>5</v>
      </c>
    </row>
    <row r="12" spans="1:12" ht="117" customHeight="1" thickBot="1" x14ac:dyDescent="0.3">
      <c r="A12" s="192" t="s">
        <v>24</v>
      </c>
      <c r="B12" s="452" t="s">
        <v>446</v>
      </c>
      <c r="C12" s="453"/>
      <c r="D12" s="453"/>
      <c r="E12" s="453"/>
      <c r="F12" s="453"/>
      <c r="G12" s="192" t="s">
        <v>26</v>
      </c>
      <c r="H12" s="452" t="s">
        <v>475</v>
      </c>
      <c r="I12" s="453"/>
      <c r="J12" s="453"/>
      <c r="K12" s="454"/>
      <c r="L12" s="5">
        <v>6</v>
      </c>
    </row>
    <row r="13" spans="1:12" ht="60" customHeight="1" thickBot="1" x14ac:dyDescent="0.3">
      <c r="A13" s="192" t="s">
        <v>28</v>
      </c>
      <c r="B13" s="452" t="s">
        <v>476</v>
      </c>
      <c r="C13" s="453"/>
      <c r="D13" s="453"/>
      <c r="E13" s="453"/>
      <c r="F13" s="453"/>
      <c r="G13" s="453"/>
      <c r="H13" s="453"/>
      <c r="I13" s="454"/>
      <c r="J13" s="192" t="s">
        <v>30</v>
      </c>
      <c r="K13" s="190" t="s">
        <v>31</v>
      </c>
      <c r="L13" s="193">
        <v>7</v>
      </c>
    </row>
    <row r="14" spans="1:12" ht="51.75" customHeight="1" thickBot="1" x14ac:dyDescent="0.3">
      <c r="A14" s="192" t="s">
        <v>32</v>
      </c>
      <c r="B14" s="390" t="s">
        <v>33</v>
      </c>
      <c r="C14" s="391"/>
      <c r="D14" s="192" t="s">
        <v>34</v>
      </c>
      <c r="E14" s="13" t="s">
        <v>35</v>
      </c>
      <c r="F14" s="192" t="s">
        <v>36</v>
      </c>
      <c r="G14" s="191">
        <v>0</v>
      </c>
      <c r="H14" s="192" t="s">
        <v>37</v>
      </c>
      <c r="I14" s="82">
        <v>1</v>
      </c>
      <c r="J14" s="192" t="s">
        <v>38</v>
      </c>
      <c r="K14" s="90" t="s">
        <v>477</v>
      </c>
      <c r="L14" s="193">
        <v>8</v>
      </c>
    </row>
    <row r="15" spans="1:12" ht="45" customHeight="1" thickBot="1" x14ac:dyDescent="0.3">
      <c r="A15" s="17" t="s">
        <v>40</v>
      </c>
      <c r="B15" s="18" t="s">
        <v>41</v>
      </c>
      <c r="C15" s="73">
        <v>2017</v>
      </c>
      <c r="D15" s="21"/>
      <c r="E15" s="21"/>
      <c r="F15" s="22" t="s">
        <v>42</v>
      </c>
      <c r="G15" s="74">
        <v>2020</v>
      </c>
      <c r="H15" s="21"/>
      <c r="I15" s="21"/>
      <c r="J15" s="21"/>
      <c r="K15" s="24"/>
      <c r="L15" s="193">
        <v>9</v>
      </c>
    </row>
    <row r="16" spans="1:12" ht="18.75" customHeight="1" x14ac:dyDescent="0.25">
      <c r="A16" s="392" t="s">
        <v>43</v>
      </c>
      <c r="B16" s="393"/>
      <c r="C16" s="394" t="s">
        <v>44</v>
      </c>
      <c r="D16" s="395"/>
      <c r="E16" s="394" t="s">
        <v>45</v>
      </c>
      <c r="F16" s="395"/>
      <c r="G16" s="394" t="s">
        <v>46</v>
      </c>
      <c r="H16" s="395"/>
      <c r="I16" s="394" t="s">
        <v>47</v>
      </c>
      <c r="J16" s="395"/>
      <c r="K16" s="25" t="s">
        <v>48</v>
      </c>
      <c r="L16" s="396">
        <v>10</v>
      </c>
    </row>
    <row r="17" spans="1:12" ht="35.25" customHeight="1" x14ac:dyDescent="0.25">
      <c r="A17" s="399" t="str">
        <f>+F11</f>
        <v>Número de muestras procesadas oportunamente, sujetas a RSI. MPO</v>
      </c>
      <c r="B17" s="400"/>
      <c r="C17" s="401"/>
      <c r="D17" s="402"/>
      <c r="E17" s="401"/>
      <c r="F17" s="402"/>
      <c r="G17" s="401"/>
      <c r="H17" s="402"/>
      <c r="I17" s="401"/>
      <c r="J17" s="402"/>
      <c r="K17" s="403"/>
      <c r="L17" s="397"/>
    </row>
    <row r="18" spans="1:12" ht="21.75" customHeight="1" x14ac:dyDescent="0.25">
      <c r="A18" s="399" t="str">
        <f>+E11</f>
        <v>Número de muestras que cumplen criterios para su procesamiento sujetas a RSI. MC</v>
      </c>
      <c r="B18" s="400"/>
      <c r="C18" s="401"/>
      <c r="D18" s="402"/>
      <c r="E18" s="401"/>
      <c r="F18" s="402"/>
      <c r="G18" s="401"/>
      <c r="H18" s="402"/>
      <c r="I18" s="401"/>
      <c r="J18" s="402"/>
      <c r="K18" s="404"/>
      <c r="L18" s="397"/>
    </row>
    <row r="19" spans="1:12" ht="21.75" customHeight="1" x14ac:dyDescent="0.25">
      <c r="A19" s="399" t="e">
        <f>+#REF!</f>
        <v>#REF!</v>
      </c>
      <c r="B19" s="400"/>
      <c r="C19" s="401"/>
      <c r="D19" s="402"/>
      <c r="E19" s="401"/>
      <c r="F19" s="402"/>
      <c r="G19" s="401"/>
      <c r="H19" s="402"/>
      <c r="I19" s="401"/>
      <c r="J19" s="402"/>
      <c r="K19" s="404"/>
      <c r="L19" s="397"/>
    </row>
    <row r="20" spans="1:12" ht="21.75" customHeight="1" x14ac:dyDescent="0.25">
      <c r="A20" s="399" t="str">
        <f>+H11</f>
        <v>Variable 4</v>
      </c>
      <c r="B20" s="400"/>
      <c r="C20" s="401"/>
      <c r="D20" s="402"/>
      <c r="E20" s="401"/>
      <c r="F20" s="402"/>
      <c r="G20" s="401"/>
      <c r="H20" s="402"/>
      <c r="I20" s="401"/>
      <c r="J20" s="402"/>
      <c r="K20" s="404"/>
      <c r="L20" s="397"/>
    </row>
    <row r="21" spans="1:12" ht="21.75" customHeight="1" x14ac:dyDescent="0.25">
      <c r="A21" s="399" t="str">
        <f>+I11</f>
        <v>Variable 5</v>
      </c>
      <c r="B21" s="400"/>
      <c r="C21" s="401"/>
      <c r="D21" s="402"/>
      <c r="E21" s="401"/>
      <c r="F21" s="402"/>
      <c r="G21" s="401"/>
      <c r="H21" s="402"/>
      <c r="I21" s="401"/>
      <c r="J21" s="402"/>
      <c r="K21" s="404"/>
      <c r="L21" s="397"/>
    </row>
    <row r="22" spans="1:12" ht="21.75" customHeight="1" thickBot="1" x14ac:dyDescent="0.3">
      <c r="A22" s="399" t="str">
        <f>+J11</f>
        <v>Variable 6</v>
      </c>
      <c r="B22" s="400"/>
      <c r="C22" s="405"/>
      <c r="D22" s="406"/>
      <c r="E22" s="405"/>
      <c r="F22" s="406"/>
      <c r="G22" s="405"/>
      <c r="H22" s="406"/>
      <c r="I22" s="405"/>
      <c r="J22" s="406"/>
      <c r="K22" s="404"/>
      <c r="L22" s="398"/>
    </row>
    <row r="23" spans="1:12" ht="18" customHeight="1" x14ac:dyDescent="0.25">
      <c r="A23" s="431" t="s">
        <v>49</v>
      </c>
      <c r="B23" s="196" t="s">
        <v>50</v>
      </c>
      <c r="C23" s="435" t="s">
        <v>51</v>
      </c>
      <c r="D23" s="435"/>
      <c r="E23" s="413" t="s">
        <v>52</v>
      </c>
      <c r="F23" s="413"/>
      <c r="G23" s="414"/>
      <c r="H23" s="415" t="s">
        <v>53</v>
      </c>
      <c r="I23" s="28"/>
      <c r="J23" s="28"/>
      <c r="K23" s="29"/>
      <c r="L23" s="417">
        <v>11</v>
      </c>
    </row>
    <row r="24" spans="1:12" ht="19.5" customHeight="1" x14ac:dyDescent="0.25">
      <c r="A24" s="432"/>
      <c r="B24" s="30" t="s">
        <v>54</v>
      </c>
      <c r="C24" s="31" t="s">
        <v>55</v>
      </c>
      <c r="D24" s="31" t="s">
        <v>56</v>
      </c>
      <c r="E24" s="32" t="s">
        <v>57</v>
      </c>
      <c r="F24" s="33" t="s">
        <v>58</v>
      </c>
      <c r="G24" s="34" t="s">
        <v>59</v>
      </c>
      <c r="H24" s="416"/>
      <c r="I24" s="35"/>
      <c r="J24" s="36"/>
      <c r="K24" s="37"/>
      <c r="L24" s="418"/>
    </row>
    <row r="25" spans="1:12" ht="20.25" customHeight="1" x14ac:dyDescent="0.25">
      <c r="A25" s="433"/>
      <c r="B25" s="38">
        <v>1</v>
      </c>
      <c r="C25" s="501">
        <v>0.97</v>
      </c>
      <c r="D25" s="128">
        <v>0.97</v>
      </c>
      <c r="E25" s="40" t="s">
        <v>478</v>
      </c>
      <c r="F25" s="199" t="s">
        <v>479</v>
      </c>
      <c r="G25" s="197" t="s">
        <v>480</v>
      </c>
      <c r="H25" s="40"/>
      <c r="I25" s="35"/>
      <c r="J25" s="41"/>
      <c r="K25" s="37"/>
      <c r="L25" s="418"/>
    </row>
    <row r="26" spans="1:12" ht="15.75" customHeight="1" x14ac:dyDescent="0.25">
      <c r="A26" s="433"/>
      <c r="B26" s="42">
        <v>2</v>
      </c>
      <c r="C26" s="419"/>
      <c r="D26" s="128">
        <v>0.97</v>
      </c>
      <c r="E26" s="40" t="s">
        <v>478</v>
      </c>
      <c r="F26" s="199" t="s">
        <v>479</v>
      </c>
      <c r="G26" s="197" t="s">
        <v>480</v>
      </c>
      <c r="H26" s="40"/>
      <c r="I26" s="35"/>
      <c r="J26" s="41"/>
      <c r="K26" s="37"/>
      <c r="L26" s="418"/>
    </row>
    <row r="27" spans="1:12" ht="17.25" customHeight="1" x14ac:dyDescent="0.3">
      <c r="A27" s="433"/>
      <c r="B27" s="42">
        <v>3</v>
      </c>
      <c r="C27" s="419"/>
      <c r="D27" s="128">
        <v>0.97</v>
      </c>
      <c r="E27" s="40" t="s">
        <v>478</v>
      </c>
      <c r="F27" s="199" t="s">
        <v>479</v>
      </c>
      <c r="G27" s="197" t="s">
        <v>480</v>
      </c>
      <c r="H27" s="40"/>
      <c r="I27" s="44"/>
      <c r="J27" s="41"/>
      <c r="K27" s="37"/>
      <c r="L27" s="418"/>
    </row>
    <row r="28" spans="1:12" ht="16.5" customHeight="1" thickBot="1" x14ac:dyDescent="0.3">
      <c r="A28" s="434"/>
      <c r="B28" s="45">
        <v>4</v>
      </c>
      <c r="C28" s="420"/>
      <c r="D28" s="128">
        <v>0.97</v>
      </c>
      <c r="E28" s="40" t="s">
        <v>478</v>
      </c>
      <c r="F28" s="199" t="s">
        <v>479</v>
      </c>
      <c r="G28" s="197" t="s">
        <v>480</v>
      </c>
      <c r="H28" s="47"/>
      <c r="I28" s="48"/>
      <c r="J28" s="49"/>
      <c r="K28" s="50"/>
      <c r="L28" s="418"/>
    </row>
    <row r="29" spans="1:12" ht="53.25" customHeight="1" x14ac:dyDescent="0.25">
      <c r="A29" s="51" t="s">
        <v>60</v>
      </c>
      <c r="B29" s="456" t="s">
        <v>481</v>
      </c>
      <c r="C29" s="456"/>
      <c r="D29" s="456"/>
      <c r="E29" s="456"/>
      <c r="F29" s="456"/>
      <c r="G29" s="456"/>
      <c r="H29" s="456"/>
      <c r="I29" s="456"/>
      <c r="J29" s="456"/>
      <c r="K29" s="456"/>
      <c r="L29" s="52">
        <v>12</v>
      </c>
    </row>
    <row r="30" spans="1:12" ht="115.5" customHeight="1" thickBot="1" x14ac:dyDescent="0.3">
      <c r="A30" s="192" t="s">
        <v>62</v>
      </c>
      <c r="B30" s="457" t="s">
        <v>482</v>
      </c>
      <c r="C30" s="458"/>
      <c r="D30" s="458"/>
      <c r="E30" s="458"/>
      <c r="F30" s="458"/>
      <c r="G30" s="458"/>
      <c r="H30" s="458"/>
      <c r="I30" s="458"/>
      <c r="J30" s="458"/>
      <c r="K30" s="459"/>
      <c r="L30" s="194">
        <v>13</v>
      </c>
    </row>
    <row r="31" spans="1:12" ht="30.75" customHeight="1" x14ac:dyDescent="0.25">
      <c r="A31" s="425" t="s">
        <v>64</v>
      </c>
      <c r="B31" s="409" t="s">
        <v>65</v>
      </c>
      <c r="C31" s="409"/>
      <c r="D31" s="460" t="s">
        <v>455</v>
      </c>
      <c r="E31" s="460"/>
      <c r="F31" s="460"/>
      <c r="G31" s="460"/>
      <c r="H31" s="195" t="s">
        <v>67</v>
      </c>
      <c r="I31" s="460" t="s">
        <v>456</v>
      </c>
      <c r="J31" s="460"/>
      <c r="K31" s="460"/>
      <c r="L31" s="427">
        <v>14</v>
      </c>
    </row>
    <row r="32" spans="1:12" ht="36" customHeight="1" x14ac:dyDescent="0.25">
      <c r="A32" s="425"/>
      <c r="B32" s="430" t="s">
        <v>16</v>
      </c>
      <c r="C32" s="430"/>
      <c r="D32" s="461" t="s">
        <v>457</v>
      </c>
      <c r="E32" s="462"/>
      <c r="F32" s="462"/>
      <c r="G32" s="463"/>
      <c r="H32" s="195" t="s">
        <v>70</v>
      </c>
      <c r="I32" s="472" t="s">
        <v>458</v>
      </c>
      <c r="J32" s="460"/>
      <c r="K32" s="460"/>
      <c r="L32" s="428"/>
    </row>
    <row r="33" spans="1:12" ht="30.75" customHeight="1" thickBot="1" x14ac:dyDescent="0.3">
      <c r="A33" s="425"/>
      <c r="B33" s="409" t="s">
        <v>72</v>
      </c>
      <c r="C33" s="409"/>
      <c r="D33" s="464"/>
      <c r="E33" s="465"/>
      <c r="F33" s="465"/>
      <c r="G33" s="465"/>
      <c r="H33" s="465"/>
      <c r="I33" s="465"/>
      <c r="J33" s="465"/>
      <c r="K33" s="466"/>
      <c r="L33" s="429"/>
    </row>
    <row r="34" spans="1:12" ht="30.75" customHeight="1" x14ac:dyDescent="0.25">
      <c r="A34" s="407" t="s">
        <v>73</v>
      </c>
      <c r="B34" s="409" t="s">
        <v>65</v>
      </c>
      <c r="C34" s="409"/>
      <c r="D34" s="410" t="s">
        <v>74</v>
      </c>
      <c r="E34" s="411"/>
      <c r="F34" s="411"/>
      <c r="G34" s="412"/>
      <c r="H34" s="195" t="s">
        <v>67</v>
      </c>
      <c r="I34" s="410" t="s">
        <v>75</v>
      </c>
      <c r="J34" s="411"/>
      <c r="K34" s="412"/>
      <c r="L34" s="427">
        <v>15</v>
      </c>
    </row>
    <row r="35" spans="1:12" ht="30.75" customHeight="1" thickBot="1" x14ac:dyDescent="0.3">
      <c r="A35" s="408"/>
      <c r="B35" s="436" t="s">
        <v>70</v>
      </c>
      <c r="C35" s="436"/>
      <c r="D35" s="437" t="s">
        <v>76</v>
      </c>
      <c r="E35" s="438"/>
      <c r="F35" s="438"/>
      <c r="G35" s="439"/>
      <c r="H35" s="59" t="s">
        <v>72</v>
      </c>
      <c r="I35" s="440" t="s">
        <v>77</v>
      </c>
      <c r="J35" s="438"/>
      <c r="K35" s="439"/>
      <c r="L35" s="429"/>
    </row>
  </sheetData>
  <mergeCells count="83">
    <mergeCell ref="A5:K5"/>
    <mergeCell ref="D1:E4"/>
    <mergeCell ref="F1:H2"/>
    <mergeCell ref="I1:K2"/>
    <mergeCell ref="F3:H4"/>
    <mergeCell ref="I3:K4"/>
    <mergeCell ref="A6:K6"/>
    <mergeCell ref="B7:E7"/>
    <mergeCell ref="G7:K7"/>
    <mergeCell ref="B8:E8"/>
    <mergeCell ref="F8:H8"/>
    <mergeCell ref="I8:K8"/>
    <mergeCell ref="B9:K9"/>
    <mergeCell ref="B10:E10"/>
    <mergeCell ref="G10:K10"/>
    <mergeCell ref="B11:C11"/>
    <mergeCell ref="B12:F12"/>
    <mergeCell ref="H12:K12"/>
    <mergeCell ref="B13:I13"/>
    <mergeCell ref="B14:C14"/>
    <mergeCell ref="A16:B16"/>
    <mergeCell ref="C16:D16"/>
    <mergeCell ref="E16:F16"/>
    <mergeCell ref="G16:H16"/>
    <mergeCell ref="I16:J16"/>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I19:J19"/>
    <mergeCell ref="I20:J20"/>
    <mergeCell ref="A21:B21"/>
    <mergeCell ref="C21:D21"/>
    <mergeCell ref="E21:F21"/>
    <mergeCell ref="G21:H21"/>
    <mergeCell ref="I21:J21"/>
    <mergeCell ref="A20:B20"/>
    <mergeCell ref="C20:D20"/>
    <mergeCell ref="E20:F20"/>
    <mergeCell ref="G20:H20"/>
    <mergeCell ref="A22:B22"/>
    <mergeCell ref="C22:D22"/>
    <mergeCell ref="E22:F22"/>
    <mergeCell ref="G22:H22"/>
    <mergeCell ref="I22:J22"/>
    <mergeCell ref="A34:A35"/>
    <mergeCell ref="B34:C34"/>
    <mergeCell ref="D34:G34"/>
    <mergeCell ref="I34:K34"/>
    <mergeCell ref="E23:G23"/>
    <mergeCell ref="H23:H24"/>
    <mergeCell ref="L23:L28"/>
    <mergeCell ref="C25:C28"/>
    <mergeCell ref="B29:K29"/>
    <mergeCell ref="B30:K30"/>
    <mergeCell ref="A31:A33"/>
    <mergeCell ref="B31:C31"/>
    <mergeCell ref="D31:G31"/>
    <mergeCell ref="I31:K31"/>
    <mergeCell ref="L31:L33"/>
    <mergeCell ref="B32:C32"/>
    <mergeCell ref="A23:A28"/>
    <mergeCell ref="C23:D23"/>
    <mergeCell ref="L34:L35"/>
    <mergeCell ref="B35:C35"/>
    <mergeCell ref="D35:G35"/>
    <mergeCell ref="I35:K35"/>
    <mergeCell ref="D32:G32"/>
    <mergeCell ref="I32:K32"/>
    <mergeCell ref="B33:C33"/>
    <mergeCell ref="D33:K33"/>
  </mergeCells>
  <hyperlinks>
    <hyperlink ref="I32" r:id="rId1"/>
    <hyperlink ref="D35" r:id="rId2" display="wcastro@ins.gov.co/svillarreal@ins.gov.co"/>
    <hyperlink ref="A1" location="Índice!A1" display="volver"/>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5"/>
  <sheetViews>
    <sheetView showGridLines="0" showWhiteSpace="0" view="pageBreakPreview" zoomScaleNormal="70" zoomScaleSheetLayoutView="100" workbookViewId="0"/>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80" t="s">
        <v>98</v>
      </c>
      <c r="B1" s="1"/>
      <c r="C1" s="1"/>
      <c r="D1" s="360" t="s">
        <v>0</v>
      </c>
      <c r="E1" s="361"/>
      <c r="F1" s="361" t="s">
        <v>1</v>
      </c>
      <c r="G1" s="361"/>
      <c r="H1" s="361"/>
      <c r="I1" s="361" t="s">
        <v>2</v>
      </c>
      <c r="J1" s="361"/>
      <c r="K1" s="361"/>
    </row>
    <row r="2" spans="1:12" ht="27" customHeight="1" x14ac:dyDescent="0.25">
      <c r="A2" s="1"/>
      <c r="B2" s="1"/>
      <c r="C2" s="1"/>
      <c r="D2" s="361"/>
      <c r="E2" s="361"/>
      <c r="F2" s="361"/>
      <c r="G2" s="361"/>
      <c r="H2" s="361"/>
      <c r="I2" s="361"/>
      <c r="J2" s="361"/>
      <c r="K2" s="361"/>
    </row>
    <row r="3" spans="1:12" ht="17.25" customHeight="1" x14ac:dyDescent="0.25">
      <c r="A3" s="1"/>
      <c r="B3" s="1"/>
      <c r="C3" s="1"/>
      <c r="D3" s="361"/>
      <c r="E3" s="361"/>
      <c r="F3" s="361" t="s">
        <v>3</v>
      </c>
      <c r="G3" s="361"/>
      <c r="H3" s="361"/>
      <c r="I3" s="363">
        <v>44246</v>
      </c>
      <c r="J3" s="363"/>
      <c r="K3" s="363"/>
    </row>
    <row r="4" spans="1:12" ht="17.25" customHeight="1" thickBot="1" x14ac:dyDescent="0.3">
      <c r="A4" s="1"/>
      <c r="B4" s="1"/>
      <c r="C4" s="1"/>
      <c r="D4" s="362"/>
      <c r="E4" s="362"/>
      <c r="F4" s="362"/>
      <c r="G4" s="362"/>
      <c r="H4" s="362"/>
      <c r="I4" s="364"/>
      <c r="J4" s="364"/>
      <c r="K4" s="364"/>
    </row>
    <row r="5" spans="1:12" ht="36.75" customHeight="1" thickBot="1" x14ac:dyDescent="0.3">
      <c r="A5" s="357" t="s">
        <v>4</v>
      </c>
      <c r="B5" s="358"/>
      <c r="C5" s="358"/>
      <c r="D5" s="358"/>
      <c r="E5" s="358"/>
      <c r="F5" s="358"/>
      <c r="G5" s="358"/>
      <c r="H5" s="358"/>
      <c r="I5" s="358"/>
      <c r="J5" s="358"/>
      <c r="K5" s="359"/>
      <c r="L5" s="2"/>
    </row>
    <row r="6" spans="1:12" ht="27" customHeight="1" thickBot="1" x14ac:dyDescent="0.3">
      <c r="A6" s="365" t="s">
        <v>483</v>
      </c>
      <c r="B6" s="366"/>
      <c r="C6" s="366"/>
      <c r="D6" s="366"/>
      <c r="E6" s="366"/>
      <c r="F6" s="366"/>
      <c r="G6" s="366"/>
      <c r="H6" s="366"/>
      <c r="I6" s="366"/>
      <c r="J6" s="366"/>
      <c r="K6" s="367"/>
      <c r="L6" s="2"/>
    </row>
    <row r="7" spans="1:12" ht="54" customHeight="1" thickBot="1" x14ac:dyDescent="0.3">
      <c r="A7" s="3" t="s">
        <v>6</v>
      </c>
      <c r="B7" s="368" t="s">
        <v>484</v>
      </c>
      <c r="C7" s="368"/>
      <c r="D7" s="368"/>
      <c r="E7" s="368"/>
      <c r="F7" s="4" t="s">
        <v>8</v>
      </c>
      <c r="G7" s="369" t="s">
        <v>9</v>
      </c>
      <c r="H7" s="370"/>
      <c r="I7" s="370"/>
      <c r="J7" s="370"/>
      <c r="K7" s="371"/>
      <c r="L7" s="5">
        <v>1</v>
      </c>
    </row>
    <row r="8" spans="1:12" ht="57" customHeight="1" thickBot="1" x14ac:dyDescent="0.3">
      <c r="A8" s="202" t="s">
        <v>10</v>
      </c>
      <c r="B8" s="372" t="s">
        <v>11</v>
      </c>
      <c r="C8" s="373"/>
      <c r="D8" s="373"/>
      <c r="E8" s="374"/>
      <c r="F8" s="372"/>
      <c r="G8" s="373"/>
      <c r="H8" s="374"/>
      <c r="I8" s="372"/>
      <c r="J8" s="373"/>
      <c r="K8" s="375"/>
      <c r="L8" s="5">
        <v>2</v>
      </c>
    </row>
    <row r="9" spans="1:12" ht="59.25" customHeight="1" thickBot="1" x14ac:dyDescent="0.3">
      <c r="A9" s="7" t="s">
        <v>12</v>
      </c>
      <c r="B9" s="598" t="s">
        <v>485</v>
      </c>
      <c r="C9" s="377"/>
      <c r="D9" s="377"/>
      <c r="E9" s="377"/>
      <c r="F9" s="377"/>
      <c r="G9" s="377"/>
      <c r="H9" s="377"/>
      <c r="I9" s="377"/>
      <c r="J9" s="377"/>
      <c r="K9" s="378"/>
      <c r="L9" s="5">
        <v>3</v>
      </c>
    </row>
    <row r="10" spans="1:12" ht="30" customHeight="1" thickBot="1" x14ac:dyDescent="0.3">
      <c r="A10" s="7" t="s">
        <v>14</v>
      </c>
      <c r="B10" s="379" t="s">
        <v>486</v>
      </c>
      <c r="C10" s="380"/>
      <c r="D10" s="380"/>
      <c r="E10" s="380"/>
      <c r="F10" s="202" t="s">
        <v>16</v>
      </c>
      <c r="G10" s="381" t="s">
        <v>487</v>
      </c>
      <c r="H10" s="382"/>
      <c r="I10" s="382"/>
      <c r="J10" s="382"/>
      <c r="K10" s="383"/>
      <c r="L10" s="5">
        <v>4</v>
      </c>
    </row>
    <row r="11" spans="1:12" ht="67.5" customHeight="1" thickBot="1" x14ac:dyDescent="0.3">
      <c r="A11" s="202" t="s">
        <v>18</v>
      </c>
      <c r="B11" s="372" t="s">
        <v>19</v>
      </c>
      <c r="C11" s="374"/>
      <c r="D11" s="202" t="s">
        <v>20</v>
      </c>
      <c r="E11" s="64" t="s">
        <v>488</v>
      </c>
      <c r="F11" s="64" t="s">
        <v>489</v>
      </c>
      <c r="G11" s="64" t="s">
        <v>183</v>
      </c>
      <c r="H11" s="64" t="s">
        <v>105</v>
      </c>
      <c r="I11" s="64" t="s">
        <v>106</v>
      </c>
      <c r="J11" s="64" t="s">
        <v>107</v>
      </c>
      <c r="K11" s="64"/>
      <c r="L11" s="5">
        <v>5</v>
      </c>
    </row>
    <row r="12" spans="1:12" ht="76.5" customHeight="1" thickBot="1" x14ac:dyDescent="0.3">
      <c r="A12" s="202" t="s">
        <v>24</v>
      </c>
      <c r="B12" s="599" t="s">
        <v>490</v>
      </c>
      <c r="C12" s="385"/>
      <c r="D12" s="385"/>
      <c r="E12" s="385"/>
      <c r="F12" s="385"/>
      <c r="G12" s="202" t="s">
        <v>26</v>
      </c>
      <c r="H12" s="384" t="s">
        <v>491</v>
      </c>
      <c r="I12" s="385"/>
      <c r="J12" s="385"/>
      <c r="K12" s="389"/>
      <c r="L12" s="5">
        <v>6</v>
      </c>
    </row>
    <row r="13" spans="1:12" ht="60" customHeight="1" thickBot="1" x14ac:dyDescent="0.3">
      <c r="A13" s="202" t="s">
        <v>28</v>
      </c>
      <c r="B13" s="384" t="s">
        <v>492</v>
      </c>
      <c r="C13" s="385"/>
      <c r="D13" s="385"/>
      <c r="E13" s="385"/>
      <c r="F13" s="385"/>
      <c r="G13" s="385"/>
      <c r="H13" s="385"/>
      <c r="I13" s="389"/>
      <c r="J13" s="202" t="s">
        <v>30</v>
      </c>
      <c r="K13" s="200" t="s">
        <v>31</v>
      </c>
      <c r="L13" s="203">
        <v>7</v>
      </c>
    </row>
    <row r="14" spans="1:12" ht="51.75" customHeight="1" thickBot="1" x14ac:dyDescent="0.3">
      <c r="A14" s="202" t="s">
        <v>32</v>
      </c>
      <c r="B14" s="390" t="s">
        <v>33</v>
      </c>
      <c r="C14" s="391"/>
      <c r="D14" s="202" t="s">
        <v>34</v>
      </c>
      <c r="E14" s="13" t="s">
        <v>35</v>
      </c>
      <c r="F14" s="202" t="s">
        <v>36</v>
      </c>
      <c r="G14" s="208">
        <v>0</v>
      </c>
      <c r="H14" s="202" t="s">
        <v>37</v>
      </c>
      <c r="I14" s="209" t="s">
        <v>493</v>
      </c>
      <c r="J14" s="202" t="s">
        <v>38</v>
      </c>
      <c r="K14" s="210" t="s">
        <v>494</v>
      </c>
      <c r="L14" s="203">
        <v>8</v>
      </c>
    </row>
    <row r="15" spans="1:12" ht="45" customHeight="1" thickBot="1" x14ac:dyDescent="0.3">
      <c r="A15" s="17" t="s">
        <v>40</v>
      </c>
      <c r="B15" s="18" t="s">
        <v>41</v>
      </c>
      <c r="C15" s="73"/>
      <c r="D15" s="21"/>
      <c r="E15" s="21"/>
      <c r="F15" s="22" t="s">
        <v>42</v>
      </c>
      <c r="G15" s="74"/>
      <c r="H15" s="21"/>
      <c r="I15" s="21"/>
      <c r="J15" s="21"/>
      <c r="K15" s="24"/>
      <c r="L15" s="203">
        <v>9</v>
      </c>
    </row>
    <row r="16" spans="1:12" ht="18.75" customHeight="1" x14ac:dyDescent="0.25">
      <c r="A16" s="392" t="s">
        <v>43</v>
      </c>
      <c r="B16" s="393"/>
      <c r="C16" s="394" t="s">
        <v>44</v>
      </c>
      <c r="D16" s="395"/>
      <c r="E16" s="394" t="s">
        <v>45</v>
      </c>
      <c r="F16" s="395"/>
      <c r="G16" s="394" t="s">
        <v>46</v>
      </c>
      <c r="H16" s="395"/>
      <c r="I16" s="394" t="s">
        <v>47</v>
      </c>
      <c r="J16" s="395"/>
      <c r="K16" s="25" t="s">
        <v>48</v>
      </c>
      <c r="L16" s="396">
        <v>10</v>
      </c>
    </row>
    <row r="17" spans="1:12" ht="40.5" customHeight="1" x14ac:dyDescent="0.25">
      <c r="A17" s="399" t="str">
        <f>+E11</f>
        <v>Número de actividades del Plan anual de auditoría ejecutadas</v>
      </c>
      <c r="B17" s="400"/>
      <c r="C17" s="401"/>
      <c r="D17" s="402"/>
      <c r="E17" s="401"/>
      <c r="F17" s="402"/>
      <c r="G17" s="401"/>
      <c r="H17" s="402"/>
      <c r="I17" s="401"/>
      <c r="J17" s="402"/>
      <c r="K17" s="403"/>
      <c r="L17" s="397"/>
    </row>
    <row r="18" spans="1:12" ht="46.5" customHeight="1" x14ac:dyDescent="0.25">
      <c r="A18" s="399" t="str">
        <f>+F11</f>
        <v>Numero de actividades del plan anual de auditoria de la OCI vigencia 2021 programadas</v>
      </c>
      <c r="B18" s="400"/>
      <c r="C18" s="401"/>
      <c r="D18" s="402"/>
      <c r="E18" s="401"/>
      <c r="F18" s="402"/>
      <c r="G18" s="401"/>
      <c r="H18" s="402"/>
      <c r="I18" s="401"/>
      <c r="J18" s="402"/>
      <c r="K18" s="404"/>
      <c r="L18" s="397"/>
    </row>
    <row r="19" spans="1:12" ht="21.75" customHeight="1" x14ac:dyDescent="0.25">
      <c r="A19" s="399" t="str">
        <f>+G11</f>
        <v>Variable 3</v>
      </c>
      <c r="B19" s="400"/>
      <c r="C19" s="401"/>
      <c r="D19" s="402"/>
      <c r="E19" s="401"/>
      <c r="F19" s="402"/>
      <c r="G19" s="401"/>
      <c r="H19" s="402"/>
      <c r="I19" s="401"/>
      <c r="J19" s="402"/>
      <c r="K19" s="404"/>
      <c r="L19" s="397"/>
    </row>
    <row r="20" spans="1:12" ht="21.75" customHeight="1" x14ac:dyDescent="0.25">
      <c r="A20" s="399" t="str">
        <f>+H11</f>
        <v>Variable 4</v>
      </c>
      <c r="B20" s="400"/>
      <c r="C20" s="401"/>
      <c r="D20" s="402"/>
      <c r="E20" s="401"/>
      <c r="F20" s="402"/>
      <c r="G20" s="401"/>
      <c r="H20" s="402"/>
      <c r="I20" s="401"/>
      <c r="J20" s="402"/>
      <c r="K20" s="404"/>
      <c r="L20" s="397"/>
    </row>
    <row r="21" spans="1:12" ht="21.75" customHeight="1" x14ac:dyDescent="0.25">
      <c r="A21" s="399" t="str">
        <f>+I11</f>
        <v>Variable 5</v>
      </c>
      <c r="B21" s="400"/>
      <c r="C21" s="401"/>
      <c r="D21" s="402"/>
      <c r="E21" s="401"/>
      <c r="F21" s="402"/>
      <c r="G21" s="401"/>
      <c r="H21" s="402"/>
      <c r="I21" s="401"/>
      <c r="J21" s="402"/>
      <c r="K21" s="404"/>
      <c r="L21" s="397"/>
    </row>
    <row r="22" spans="1:12" ht="21.75" customHeight="1" thickBot="1" x14ac:dyDescent="0.3">
      <c r="A22" s="399" t="str">
        <f>+J11</f>
        <v>Variable 6</v>
      </c>
      <c r="B22" s="400"/>
      <c r="C22" s="405"/>
      <c r="D22" s="406"/>
      <c r="E22" s="405"/>
      <c r="F22" s="406"/>
      <c r="G22" s="405"/>
      <c r="H22" s="406"/>
      <c r="I22" s="405"/>
      <c r="J22" s="406"/>
      <c r="K22" s="404"/>
      <c r="L22" s="398"/>
    </row>
    <row r="23" spans="1:12" ht="18" customHeight="1" x14ac:dyDescent="0.25">
      <c r="A23" s="431" t="s">
        <v>49</v>
      </c>
      <c r="B23" s="206" t="s">
        <v>50</v>
      </c>
      <c r="C23" s="435" t="s">
        <v>51</v>
      </c>
      <c r="D23" s="435"/>
      <c r="E23" s="413" t="s">
        <v>52</v>
      </c>
      <c r="F23" s="413"/>
      <c r="G23" s="414"/>
      <c r="H23" s="415" t="s">
        <v>53</v>
      </c>
      <c r="I23" s="28"/>
      <c r="J23" s="28"/>
      <c r="K23" s="29"/>
      <c r="L23" s="417">
        <v>11</v>
      </c>
    </row>
    <row r="24" spans="1:12" ht="19.5" customHeight="1" x14ac:dyDescent="0.25">
      <c r="A24" s="432"/>
      <c r="B24" s="30" t="s">
        <v>54</v>
      </c>
      <c r="C24" s="31" t="s">
        <v>55</v>
      </c>
      <c r="D24" s="31" t="s">
        <v>56</v>
      </c>
      <c r="E24" s="32" t="s">
        <v>57</v>
      </c>
      <c r="F24" s="33" t="s">
        <v>58</v>
      </c>
      <c r="G24" s="34" t="s">
        <v>59</v>
      </c>
      <c r="H24" s="416"/>
      <c r="I24" s="35"/>
      <c r="J24" s="36"/>
      <c r="K24" s="37"/>
      <c r="L24" s="418"/>
    </row>
    <row r="25" spans="1:12" ht="20.25" customHeight="1" x14ac:dyDescent="0.25">
      <c r="A25" s="433"/>
      <c r="B25" s="38">
        <v>1</v>
      </c>
      <c r="C25" s="419">
        <v>100</v>
      </c>
      <c r="D25" s="211">
        <v>30</v>
      </c>
      <c r="E25" s="40">
        <v>0</v>
      </c>
      <c r="F25" s="40">
        <v>25</v>
      </c>
      <c r="G25" s="40">
        <v>30</v>
      </c>
      <c r="H25" s="40" t="str">
        <f>+H12</f>
        <v>Grado de cumplimiento del Plan anual de auditorías vigencia 2021= Número de actividades del Plan anual de auditoría ejecutadas/Numero de actividades del plan anual de auditoria de la OCI vigencia 2021 programadas</v>
      </c>
      <c r="I25" s="35"/>
      <c r="J25" s="41"/>
      <c r="K25" s="37"/>
      <c r="L25" s="418"/>
    </row>
    <row r="26" spans="1:12" ht="15.75" customHeight="1" x14ac:dyDescent="0.25">
      <c r="A26" s="433"/>
      <c r="B26" s="42">
        <v>2</v>
      </c>
      <c r="C26" s="419"/>
      <c r="D26" s="212">
        <v>53</v>
      </c>
      <c r="E26" s="70">
        <v>30.1</v>
      </c>
      <c r="F26" s="40">
        <v>48</v>
      </c>
      <c r="G26" s="40">
        <v>53</v>
      </c>
      <c r="H26" s="213" t="str">
        <f>+H12</f>
        <v>Grado de cumplimiento del Plan anual de auditorías vigencia 2021= Número de actividades del Plan anual de auditoría ejecutadas/Numero de actividades del plan anual de auditoria de la OCI vigencia 2021 programadas</v>
      </c>
      <c r="I26" s="35"/>
      <c r="J26" s="41"/>
      <c r="K26" s="37"/>
      <c r="L26" s="418"/>
    </row>
    <row r="27" spans="1:12" ht="17.25" customHeight="1" x14ac:dyDescent="0.3">
      <c r="A27" s="433"/>
      <c r="B27" s="42">
        <v>3</v>
      </c>
      <c r="C27" s="419"/>
      <c r="D27" s="212">
        <v>79</v>
      </c>
      <c r="E27" s="70">
        <v>53.1</v>
      </c>
      <c r="F27" s="40">
        <v>74</v>
      </c>
      <c r="G27" s="40">
        <v>79</v>
      </c>
      <c r="H27" s="213" t="str">
        <f>+H12</f>
        <v>Grado de cumplimiento del Plan anual de auditorías vigencia 2021= Número de actividades del Plan anual de auditoría ejecutadas/Numero de actividades del plan anual de auditoria de la OCI vigencia 2021 programadas</v>
      </c>
      <c r="I27" s="44"/>
      <c r="J27" s="41"/>
      <c r="K27" s="37"/>
      <c r="L27" s="418"/>
    </row>
    <row r="28" spans="1:12" ht="16.5" customHeight="1" thickBot="1" x14ac:dyDescent="0.3">
      <c r="A28" s="434"/>
      <c r="B28" s="45">
        <v>4</v>
      </c>
      <c r="C28" s="420"/>
      <c r="D28" s="214">
        <v>100</v>
      </c>
      <c r="E28" s="71">
        <v>79.099999999999994</v>
      </c>
      <c r="F28" s="47">
        <v>95</v>
      </c>
      <c r="G28" s="47">
        <v>100</v>
      </c>
      <c r="H28" s="215" t="str">
        <f>+H12</f>
        <v>Grado de cumplimiento del Plan anual de auditorías vigencia 2021= Número de actividades del Plan anual de auditoría ejecutadas/Numero de actividades del plan anual de auditoria de la OCI vigencia 2021 programadas</v>
      </c>
      <c r="I28" s="48"/>
      <c r="J28" s="49"/>
      <c r="K28" s="50"/>
      <c r="L28" s="418"/>
    </row>
    <row r="29" spans="1:12" ht="53.25" customHeight="1" x14ac:dyDescent="0.25">
      <c r="A29" s="51" t="s">
        <v>60</v>
      </c>
      <c r="B29" s="421" t="s">
        <v>495</v>
      </c>
      <c r="C29" s="421"/>
      <c r="D29" s="421"/>
      <c r="E29" s="421"/>
      <c r="F29" s="421"/>
      <c r="G29" s="421"/>
      <c r="H29" s="421"/>
      <c r="I29" s="421"/>
      <c r="J29" s="421"/>
      <c r="K29" s="421"/>
      <c r="L29" s="52">
        <v>12</v>
      </c>
    </row>
    <row r="30" spans="1:12" ht="115.5" customHeight="1" thickBot="1" x14ac:dyDescent="0.3">
      <c r="A30" s="202" t="s">
        <v>62</v>
      </c>
      <c r="B30" s="457"/>
      <c r="C30" s="458"/>
      <c r="D30" s="458"/>
      <c r="E30" s="458"/>
      <c r="F30" s="458"/>
      <c r="G30" s="458"/>
      <c r="H30" s="458"/>
      <c r="I30" s="458"/>
      <c r="J30" s="458"/>
      <c r="K30" s="459"/>
      <c r="L30" s="204">
        <v>13</v>
      </c>
    </row>
    <row r="31" spans="1:12" ht="30.75" customHeight="1" x14ac:dyDescent="0.25">
      <c r="A31" s="425" t="s">
        <v>64</v>
      </c>
      <c r="B31" s="409" t="s">
        <v>65</v>
      </c>
      <c r="C31" s="409"/>
      <c r="D31" s="597" t="s">
        <v>496</v>
      </c>
      <c r="E31" s="597"/>
      <c r="F31" s="597"/>
      <c r="G31" s="597"/>
      <c r="H31" s="205" t="s">
        <v>67</v>
      </c>
      <c r="I31" s="597" t="s">
        <v>497</v>
      </c>
      <c r="J31" s="597"/>
      <c r="K31" s="597"/>
      <c r="L31" s="427">
        <v>14</v>
      </c>
    </row>
    <row r="32" spans="1:12" ht="36" customHeight="1" x14ac:dyDescent="0.25">
      <c r="A32" s="425"/>
      <c r="B32" s="430" t="s">
        <v>16</v>
      </c>
      <c r="C32" s="430"/>
      <c r="D32" s="589" t="s">
        <v>487</v>
      </c>
      <c r="E32" s="590"/>
      <c r="F32" s="590"/>
      <c r="G32" s="591"/>
      <c r="H32" s="205" t="s">
        <v>70</v>
      </c>
      <c r="I32" s="592" t="s">
        <v>498</v>
      </c>
      <c r="J32" s="593"/>
      <c r="K32" s="593"/>
      <c r="L32" s="428"/>
    </row>
    <row r="33" spans="1:12" ht="30.75" customHeight="1" thickBot="1" x14ac:dyDescent="0.3">
      <c r="A33" s="425"/>
      <c r="B33" s="409" t="s">
        <v>72</v>
      </c>
      <c r="C33" s="409"/>
      <c r="D33" s="594" t="s">
        <v>499</v>
      </c>
      <c r="E33" s="595"/>
      <c r="F33" s="595"/>
      <c r="G33" s="595"/>
      <c r="H33" s="595"/>
      <c r="I33" s="595"/>
      <c r="J33" s="595"/>
      <c r="K33" s="596"/>
      <c r="L33" s="429"/>
    </row>
    <row r="34" spans="1:12" ht="30.75" customHeight="1" x14ac:dyDescent="0.25">
      <c r="A34" s="407" t="s">
        <v>73</v>
      </c>
      <c r="B34" s="409" t="s">
        <v>65</v>
      </c>
      <c r="C34" s="409"/>
      <c r="D34" s="410" t="s">
        <v>74</v>
      </c>
      <c r="E34" s="411"/>
      <c r="F34" s="411"/>
      <c r="G34" s="412"/>
      <c r="H34" s="205" t="s">
        <v>67</v>
      </c>
      <c r="I34" s="410" t="s">
        <v>75</v>
      </c>
      <c r="J34" s="411"/>
      <c r="K34" s="412"/>
      <c r="L34" s="427">
        <v>15</v>
      </c>
    </row>
    <row r="35" spans="1:12" ht="30.75" customHeight="1" thickBot="1" x14ac:dyDescent="0.3">
      <c r="A35" s="408"/>
      <c r="B35" s="436" t="s">
        <v>70</v>
      </c>
      <c r="C35" s="436"/>
      <c r="D35" s="437" t="s">
        <v>76</v>
      </c>
      <c r="E35" s="438"/>
      <c r="F35" s="438"/>
      <c r="G35" s="439"/>
      <c r="H35" s="59" t="s">
        <v>72</v>
      </c>
      <c r="I35" s="440" t="s">
        <v>77</v>
      </c>
      <c r="J35" s="438"/>
      <c r="K35" s="439"/>
      <c r="L35" s="429"/>
    </row>
  </sheetData>
  <mergeCells count="83">
    <mergeCell ref="A5:K5"/>
    <mergeCell ref="D1:E4"/>
    <mergeCell ref="F1:H2"/>
    <mergeCell ref="I1:K2"/>
    <mergeCell ref="F3:H4"/>
    <mergeCell ref="I3:K4"/>
    <mergeCell ref="A6:K6"/>
    <mergeCell ref="B7:E7"/>
    <mergeCell ref="G7:K7"/>
    <mergeCell ref="B8:E8"/>
    <mergeCell ref="F8:H8"/>
    <mergeCell ref="I8:K8"/>
    <mergeCell ref="B9:K9"/>
    <mergeCell ref="B10:E10"/>
    <mergeCell ref="G10:K10"/>
    <mergeCell ref="B11:C11"/>
    <mergeCell ref="B12:F12"/>
    <mergeCell ref="H12:K12"/>
    <mergeCell ref="B13:I13"/>
    <mergeCell ref="B14:C14"/>
    <mergeCell ref="A16:B16"/>
    <mergeCell ref="C16:D16"/>
    <mergeCell ref="E16:F16"/>
    <mergeCell ref="G16:H16"/>
    <mergeCell ref="I16:J16"/>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I19:J19"/>
    <mergeCell ref="I20:J20"/>
    <mergeCell ref="A21:B21"/>
    <mergeCell ref="C21:D21"/>
    <mergeCell ref="E21:F21"/>
    <mergeCell ref="G21:H21"/>
    <mergeCell ref="I21:J21"/>
    <mergeCell ref="A20:B20"/>
    <mergeCell ref="C20:D20"/>
    <mergeCell ref="E20:F20"/>
    <mergeCell ref="G20:H20"/>
    <mergeCell ref="A22:B22"/>
    <mergeCell ref="C22:D22"/>
    <mergeCell ref="E22:F22"/>
    <mergeCell ref="G22:H22"/>
    <mergeCell ref="I22:J22"/>
    <mergeCell ref="A34:A35"/>
    <mergeCell ref="B34:C34"/>
    <mergeCell ref="D34:G34"/>
    <mergeCell ref="I34:K34"/>
    <mergeCell ref="E23:G23"/>
    <mergeCell ref="H23:H24"/>
    <mergeCell ref="L23:L28"/>
    <mergeCell ref="C25:C28"/>
    <mergeCell ref="B29:K29"/>
    <mergeCell ref="B30:K30"/>
    <mergeCell ref="A31:A33"/>
    <mergeCell ref="B31:C31"/>
    <mergeCell ref="D31:G31"/>
    <mergeCell ref="I31:K31"/>
    <mergeCell ref="L31:L33"/>
    <mergeCell ref="B32:C32"/>
    <mergeCell ref="A23:A28"/>
    <mergeCell ref="C23:D23"/>
    <mergeCell ref="L34:L35"/>
    <mergeCell ref="B35:C35"/>
    <mergeCell ref="D35:G35"/>
    <mergeCell ref="I35:K35"/>
    <mergeCell ref="D32:G32"/>
    <mergeCell ref="I32:K32"/>
    <mergeCell ref="B33:C33"/>
    <mergeCell ref="D33:K33"/>
  </mergeCells>
  <hyperlinks>
    <hyperlink ref="I32" r:id="rId1"/>
    <hyperlink ref="D35" r:id="rId2" display="wcastro@ins.gov.co/svillarreal@ins.gov.co"/>
    <hyperlink ref="A1" location="Índice!A1" display="volver"/>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5"/>
  <sheetViews>
    <sheetView showGridLines="0" showWhiteSpace="0" view="pageBreakPreview" zoomScale="75" zoomScaleNormal="70" zoomScaleSheetLayoutView="75" workbookViewId="0"/>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80" t="s">
        <v>98</v>
      </c>
      <c r="B1" s="1"/>
      <c r="C1" s="1"/>
      <c r="D1" s="360" t="s">
        <v>0</v>
      </c>
      <c r="E1" s="361"/>
      <c r="F1" s="361" t="s">
        <v>1</v>
      </c>
      <c r="G1" s="361"/>
      <c r="H1" s="361"/>
      <c r="I1" s="361" t="s">
        <v>2</v>
      </c>
      <c r="J1" s="361"/>
      <c r="K1" s="361"/>
    </row>
    <row r="2" spans="1:12" ht="27" customHeight="1" x14ac:dyDescent="0.25">
      <c r="A2" s="1"/>
      <c r="B2" s="1"/>
      <c r="C2" s="1"/>
      <c r="D2" s="361"/>
      <c r="E2" s="361"/>
      <c r="F2" s="361"/>
      <c r="G2" s="361"/>
      <c r="H2" s="361"/>
      <c r="I2" s="361"/>
      <c r="J2" s="361"/>
      <c r="K2" s="361"/>
    </row>
    <row r="3" spans="1:12" ht="17.25" customHeight="1" x14ac:dyDescent="0.25">
      <c r="A3" s="1"/>
      <c r="B3" s="1"/>
      <c r="C3" s="1"/>
      <c r="D3" s="361"/>
      <c r="E3" s="361"/>
      <c r="F3" s="361" t="s">
        <v>3</v>
      </c>
      <c r="G3" s="361"/>
      <c r="H3" s="361"/>
      <c r="I3" s="363">
        <v>44246</v>
      </c>
      <c r="J3" s="363"/>
      <c r="K3" s="363"/>
    </row>
    <row r="4" spans="1:12" ht="17.25" customHeight="1" thickBot="1" x14ac:dyDescent="0.3">
      <c r="A4" s="1"/>
      <c r="B4" s="1"/>
      <c r="C4" s="1"/>
      <c r="D4" s="362"/>
      <c r="E4" s="362"/>
      <c r="F4" s="362"/>
      <c r="G4" s="362"/>
      <c r="H4" s="362"/>
      <c r="I4" s="364"/>
      <c r="J4" s="364"/>
      <c r="K4" s="364"/>
    </row>
    <row r="5" spans="1:12" ht="36.75" customHeight="1" thickBot="1" x14ac:dyDescent="0.3">
      <c r="A5" s="357" t="s">
        <v>4</v>
      </c>
      <c r="B5" s="358"/>
      <c r="C5" s="358"/>
      <c r="D5" s="358"/>
      <c r="E5" s="358"/>
      <c r="F5" s="358"/>
      <c r="G5" s="358"/>
      <c r="H5" s="358"/>
      <c r="I5" s="358"/>
      <c r="J5" s="358"/>
      <c r="K5" s="359"/>
      <c r="L5" s="2"/>
    </row>
    <row r="6" spans="1:12" ht="27" customHeight="1" thickBot="1" x14ac:dyDescent="0.3">
      <c r="A6" s="365" t="s">
        <v>5</v>
      </c>
      <c r="B6" s="366"/>
      <c r="C6" s="366"/>
      <c r="D6" s="366"/>
      <c r="E6" s="366"/>
      <c r="F6" s="366"/>
      <c r="G6" s="366"/>
      <c r="H6" s="366"/>
      <c r="I6" s="366"/>
      <c r="J6" s="366"/>
      <c r="K6" s="367"/>
      <c r="L6" s="2"/>
    </row>
    <row r="7" spans="1:12" ht="54" customHeight="1" thickBot="1" x14ac:dyDescent="0.3">
      <c r="A7" s="3" t="s">
        <v>6</v>
      </c>
      <c r="B7" s="447" t="s">
        <v>500</v>
      </c>
      <c r="C7" s="447"/>
      <c r="D7" s="447"/>
      <c r="E7" s="447"/>
      <c r="F7" s="4" t="s">
        <v>8</v>
      </c>
      <c r="G7" s="369" t="s">
        <v>9</v>
      </c>
      <c r="H7" s="370"/>
      <c r="I7" s="370"/>
      <c r="J7" s="370"/>
      <c r="K7" s="371"/>
      <c r="L7" s="5">
        <v>1</v>
      </c>
    </row>
    <row r="8" spans="1:12" ht="57" customHeight="1" thickBot="1" x14ac:dyDescent="0.3">
      <c r="A8" s="202" t="s">
        <v>10</v>
      </c>
      <c r="B8" s="372" t="s">
        <v>11</v>
      </c>
      <c r="C8" s="373"/>
      <c r="D8" s="373"/>
      <c r="E8" s="374"/>
      <c r="F8" s="372"/>
      <c r="G8" s="373"/>
      <c r="H8" s="374"/>
      <c r="I8" s="372"/>
      <c r="J8" s="373"/>
      <c r="K8" s="375"/>
      <c r="L8" s="5">
        <v>2</v>
      </c>
    </row>
    <row r="9" spans="1:12" ht="57.75" customHeight="1" thickBot="1" x14ac:dyDescent="0.3">
      <c r="A9" s="7" t="s">
        <v>12</v>
      </c>
      <c r="B9" s="467" t="s">
        <v>501</v>
      </c>
      <c r="C9" s="468"/>
      <c r="D9" s="468"/>
      <c r="E9" s="468"/>
      <c r="F9" s="468"/>
      <c r="G9" s="468"/>
      <c r="H9" s="468"/>
      <c r="I9" s="468"/>
      <c r="J9" s="468"/>
      <c r="K9" s="469"/>
      <c r="L9" s="5">
        <v>3</v>
      </c>
    </row>
    <row r="10" spans="1:12" ht="30" customHeight="1" thickBot="1" x14ac:dyDescent="0.3">
      <c r="A10" s="7" t="s">
        <v>14</v>
      </c>
      <c r="B10" s="379" t="s">
        <v>502</v>
      </c>
      <c r="C10" s="380"/>
      <c r="D10" s="380"/>
      <c r="E10" s="380"/>
      <c r="F10" s="202" t="s">
        <v>16</v>
      </c>
      <c r="G10" s="381" t="s">
        <v>503</v>
      </c>
      <c r="H10" s="382"/>
      <c r="I10" s="382"/>
      <c r="J10" s="382"/>
      <c r="K10" s="383"/>
      <c r="L10" s="5">
        <v>4</v>
      </c>
    </row>
    <row r="11" spans="1:12" ht="67.5" customHeight="1" thickBot="1" x14ac:dyDescent="0.3">
      <c r="A11" s="202" t="s">
        <v>18</v>
      </c>
      <c r="B11" s="372" t="s">
        <v>19</v>
      </c>
      <c r="C11" s="374"/>
      <c r="D11" s="202" t="s">
        <v>20</v>
      </c>
      <c r="E11" s="64" t="s">
        <v>504</v>
      </c>
      <c r="F11" s="64" t="s">
        <v>505</v>
      </c>
      <c r="G11" s="64" t="s">
        <v>183</v>
      </c>
      <c r="H11" s="64" t="s">
        <v>105</v>
      </c>
      <c r="I11" s="64" t="s">
        <v>106</v>
      </c>
      <c r="J11" s="64" t="s">
        <v>107</v>
      </c>
      <c r="K11" s="64"/>
      <c r="L11" s="5">
        <v>5</v>
      </c>
    </row>
    <row r="12" spans="1:12" ht="117" customHeight="1" thickBot="1" x14ac:dyDescent="0.3">
      <c r="A12" s="202" t="s">
        <v>24</v>
      </c>
      <c r="B12" s="452" t="s">
        <v>506</v>
      </c>
      <c r="C12" s="453"/>
      <c r="D12" s="453"/>
      <c r="E12" s="453"/>
      <c r="F12" s="453"/>
      <c r="G12" s="202" t="s">
        <v>26</v>
      </c>
      <c r="H12" s="452" t="s">
        <v>507</v>
      </c>
      <c r="I12" s="453"/>
      <c r="J12" s="453"/>
      <c r="K12" s="454"/>
      <c r="L12" s="5">
        <v>6</v>
      </c>
    </row>
    <row r="13" spans="1:12" ht="60" customHeight="1" thickBot="1" x14ac:dyDescent="0.3">
      <c r="A13" s="202" t="s">
        <v>28</v>
      </c>
      <c r="B13" s="452" t="s">
        <v>508</v>
      </c>
      <c r="C13" s="453"/>
      <c r="D13" s="453"/>
      <c r="E13" s="453"/>
      <c r="F13" s="453"/>
      <c r="G13" s="453"/>
      <c r="H13" s="453"/>
      <c r="I13" s="454"/>
      <c r="J13" s="202" t="s">
        <v>30</v>
      </c>
      <c r="K13" s="200" t="s">
        <v>31</v>
      </c>
      <c r="L13" s="203">
        <v>7</v>
      </c>
    </row>
    <row r="14" spans="1:12" ht="51.75" customHeight="1" thickBot="1" x14ac:dyDescent="0.3">
      <c r="A14" s="202" t="s">
        <v>32</v>
      </c>
      <c r="B14" s="390" t="s">
        <v>111</v>
      </c>
      <c r="C14" s="391"/>
      <c r="D14" s="202" t="s">
        <v>34</v>
      </c>
      <c r="E14" s="13" t="s">
        <v>35</v>
      </c>
      <c r="F14" s="202" t="s">
        <v>36</v>
      </c>
      <c r="G14" s="201">
        <v>10</v>
      </c>
      <c r="H14" s="202" t="s">
        <v>37</v>
      </c>
      <c r="I14" s="13">
        <v>92</v>
      </c>
      <c r="J14" s="202" t="s">
        <v>38</v>
      </c>
      <c r="K14" s="90" t="s">
        <v>509</v>
      </c>
      <c r="L14" s="203">
        <v>8</v>
      </c>
    </row>
    <row r="15" spans="1:12" ht="45" customHeight="1" thickBot="1" x14ac:dyDescent="0.3">
      <c r="A15" s="17" t="s">
        <v>40</v>
      </c>
      <c r="B15" s="18" t="s">
        <v>41</v>
      </c>
      <c r="C15" s="19">
        <v>2020</v>
      </c>
      <c r="D15" s="216"/>
      <c r="E15" s="216"/>
      <c r="F15" s="22" t="s">
        <v>42</v>
      </c>
      <c r="G15" s="23">
        <v>2020</v>
      </c>
      <c r="H15" s="21"/>
      <c r="I15" s="21"/>
      <c r="J15" s="21"/>
      <c r="K15" s="24"/>
      <c r="L15" s="203">
        <v>9</v>
      </c>
    </row>
    <row r="16" spans="1:12" ht="18.75" customHeight="1" x14ac:dyDescent="0.25">
      <c r="A16" s="392" t="s">
        <v>43</v>
      </c>
      <c r="B16" s="393"/>
      <c r="C16" s="394" t="s">
        <v>44</v>
      </c>
      <c r="D16" s="395"/>
      <c r="E16" s="394" t="s">
        <v>45</v>
      </c>
      <c r="F16" s="395"/>
      <c r="G16" s="394" t="s">
        <v>46</v>
      </c>
      <c r="H16" s="395"/>
      <c r="I16" s="394" t="s">
        <v>47</v>
      </c>
      <c r="J16" s="395"/>
      <c r="K16" s="25" t="s">
        <v>48</v>
      </c>
      <c r="L16" s="396">
        <v>10</v>
      </c>
    </row>
    <row r="17" spans="1:12" ht="35.25" customHeight="1" x14ac:dyDescent="0.25">
      <c r="A17" s="399" t="str">
        <f>+E11</f>
        <v>Número de resoluciones elaboradas en término</v>
      </c>
      <c r="B17" s="400"/>
      <c r="C17" s="401"/>
      <c r="D17" s="402"/>
      <c r="E17" s="401"/>
      <c r="F17" s="402"/>
      <c r="G17" s="401"/>
      <c r="H17" s="402"/>
      <c r="I17" s="401"/>
      <c r="J17" s="402"/>
      <c r="K17" s="403"/>
      <c r="L17" s="397"/>
    </row>
    <row r="18" spans="1:12" ht="21.75" customHeight="1" x14ac:dyDescent="0.25">
      <c r="A18" s="399" t="str">
        <f>+F11</f>
        <v xml:space="preserve">Número de conceptos tecnicos remitidos a la OAJ  </v>
      </c>
      <c r="B18" s="400"/>
      <c r="C18" s="401"/>
      <c r="D18" s="402"/>
      <c r="E18" s="401"/>
      <c r="F18" s="402"/>
      <c r="G18" s="401"/>
      <c r="H18" s="402"/>
      <c r="I18" s="401"/>
      <c r="J18" s="402"/>
      <c r="K18" s="404"/>
      <c r="L18" s="397"/>
    </row>
    <row r="19" spans="1:12" ht="21.75" customHeight="1" x14ac:dyDescent="0.25">
      <c r="A19" s="399" t="str">
        <f>+G11</f>
        <v>Variable 3</v>
      </c>
      <c r="B19" s="400"/>
      <c r="C19" s="401"/>
      <c r="D19" s="402"/>
      <c r="E19" s="401"/>
      <c r="F19" s="402"/>
      <c r="G19" s="401"/>
      <c r="H19" s="402"/>
      <c r="I19" s="401"/>
      <c r="J19" s="402"/>
      <c r="K19" s="404"/>
      <c r="L19" s="397"/>
    </row>
    <row r="20" spans="1:12" ht="21.75" customHeight="1" x14ac:dyDescent="0.25">
      <c r="A20" s="399" t="str">
        <f>+H11</f>
        <v>Variable 4</v>
      </c>
      <c r="B20" s="400"/>
      <c r="C20" s="401"/>
      <c r="D20" s="402"/>
      <c r="E20" s="401"/>
      <c r="F20" s="402"/>
      <c r="G20" s="401"/>
      <c r="H20" s="402"/>
      <c r="I20" s="401"/>
      <c r="J20" s="402"/>
      <c r="K20" s="404"/>
      <c r="L20" s="397"/>
    </row>
    <row r="21" spans="1:12" ht="21.75" customHeight="1" x14ac:dyDescent="0.25">
      <c r="A21" s="399" t="str">
        <f>+I11</f>
        <v>Variable 5</v>
      </c>
      <c r="B21" s="400"/>
      <c r="C21" s="401"/>
      <c r="D21" s="402"/>
      <c r="E21" s="401"/>
      <c r="F21" s="402"/>
      <c r="G21" s="401"/>
      <c r="H21" s="402"/>
      <c r="I21" s="401"/>
      <c r="J21" s="402"/>
      <c r="K21" s="404"/>
      <c r="L21" s="397"/>
    </row>
    <row r="22" spans="1:12" ht="21.75" customHeight="1" thickBot="1" x14ac:dyDescent="0.3">
      <c r="A22" s="399" t="str">
        <f>+J11</f>
        <v>Variable 6</v>
      </c>
      <c r="B22" s="400"/>
      <c r="C22" s="405"/>
      <c r="D22" s="406"/>
      <c r="E22" s="405"/>
      <c r="F22" s="406"/>
      <c r="G22" s="405"/>
      <c r="H22" s="406"/>
      <c r="I22" s="405"/>
      <c r="J22" s="406"/>
      <c r="K22" s="404"/>
      <c r="L22" s="398"/>
    </row>
    <row r="23" spans="1:12" ht="18" customHeight="1" x14ac:dyDescent="0.25">
      <c r="A23" s="431" t="s">
        <v>49</v>
      </c>
      <c r="B23" s="206">
        <v>2021</v>
      </c>
      <c r="C23" s="435" t="s">
        <v>51</v>
      </c>
      <c r="D23" s="435"/>
      <c r="E23" s="413" t="s">
        <v>52</v>
      </c>
      <c r="F23" s="413"/>
      <c r="G23" s="414"/>
      <c r="H23" s="415" t="s">
        <v>53</v>
      </c>
      <c r="I23" s="28"/>
      <c r="J23" s="28"/>
      <c r="K23" s="29"/>
      <c r="L23" s="417">
        <v>11</v>
      </c>
    </row>
    <row r="24" spans="1:12" ht="19.5" customHeight="1" x14ac:dyDescent="0.25">
      <c r="A24" s="432"/>
      <c r="B24" s="30" t="s">
        <v>54</v>
      </c>
      <c r="C24" s="31" t="s">
        <v>55</v>
      </c>
      <c r="D24" s="31" t="s">
        <v>56</v>
      </c>
      <c r="E24" s="32" t="s">
        <v>57</v>
      </c>
      <c r="F24" s="33" t="s">
        <v>58</v>
      </c>
      <c r="G24" s="34" t="s">
        <v>59</v>
      </c>
      <c r="H24" s="416"/>
      <c r="I24" s="35"/>
      <c r="J24" s="36"/>
      <c r="K24" s="37"/>
      <c r="L24" s="418"/>
    </row>
    <row r="25" spans="1:12" ht="20.25" customHeight="1" x14ac:dyDescent="0.25">
      <c r="A25" s="433"/>
      <c r="B25" s="38">
        <v>1</v>
      </c>
      <c r="C25" s="419">
        <v>92</v>
      </c>
      <c r="D25" s="39"/>
      <c r="E25" s="40"/>
      <c r="F25" s="40"/>
      <c r="G25" s="40"/>
      <c r="H25" s="40"/>
      <c r="I25" s="35"/>
      <c r="J25" s="41"/>
      <c r="K25" s="37"/>
      <c r="L25" s="418"/>
    </row>
    <row r="26" spans="1:12" ht="15.75" customHeight="1" x14ac:dyDescent="0.25">
      <c r="A26" s="433"/>
      <c r="B26" s="42">
        <v>2</v>
      </c>
      <c r="C26" s="419"/>
      <c r="D26" s="43">
        <v>92</v>
      </c>
      <c r="E26" s="40">
        <v>91</v>
      </c>
      <c r="F26" s="40">
        <v>92</v>
      </c>
      <c r="G26" s="40">
        <v>99</v>
      </c>
      <c r="H26" s="40"/>
      <c r="I26" s="35"/>
      <c r="J26" s="41"/>
      <c r="K26" s="37"/>
      <c r="L26" s="418"/>
    </row>
    <row r="27" spans="1:12" ht="17.25" customHeight="1" x14ac:dyDescent="0.3">
      <c r="A27" s="433"/>
      <c r="B27" s="42">
        <v>3</v>
      </c>
      <c r="C27" s="419"/>
      <c r="D27" s="43"/>
      <c r="E27" s="40"/>
      <c r="F27" s="40"/>
      <c r="G27" s="40"/>
      <c r="H27" s="40"/>
      <c r="I27" s="44"/>
      <c r="J27" s="41"/>
      <c r="K27" s="37"/>
      <c r="L27" s="418"/>
    </row>
    <row r="28" spans="1:12" ht="16.5" customHeight="1" thickBot="1" x14ac:dyDescent="0.3">
      <c r="A28" s="434"/>
      <c r="B28" s="45">
        <v>4</v>
      </c>
      <c r="C28" s="420"/>
      <c r="D28" s="46">
        <v>92</v>
      </c>
      <c r="E28" s="47">
        <v>91</v>
      </c>
      <c r="F28" s="47">
        <v>92</v>
      </c>
      <c r="G28" s="47">
        <v>99</v>
      </c>
      <c r="H28" s="47"/>
      <c r="I28" s="48"/>
      <c r="J28" s="49"/>
      <c r="K28" s="50"/>
      <c r="L28" s="418"/>
    </row>
    <row r="29" spans="1:12" ht="53.25" customHeight="1" x14ac:dyDescent="0.25">
      <c r="A29" s="51" t="s">
        <v>60</v>
      </c>
      <c r="B29" s="456" t="s">
        <v>510</v>
      </c>
      <c r="C29" s="456"/>
      <c r="D29" s="456"/>
      <c r="E29" s="456"/>
      <c r="F29" s="456"/>
      <c r="G29" s="456"/>
      <c r="H29" s="456"/>
      <c r="I29" s="456"/>
      <c r="J29" s="456"/>
      <c r="K29" s="456"/>
      <c r="L29" s="52">
        <v>12</v>
      </c>
    </row>
    <row r="30" spans="1:12" ht="115.5" customHeight="1" thickBot="1" x14ac:dyDescent="0.3">
      <c r="A30" s="202" t="s">
        <v>62</v>
      </c>
      <c r="B30" s="457" t="s">
        <v>511</v>
      </c>
      <c r="C30" s="458"/>
      <c r="D30" s="458"/>
      <c r="E30" s="458"/>
      <c r="F30" s="458"/>
      <c r="G30" s="458"/>
      <c r="H30" s="458"/>
      <c r="I30" s="458"/>
      <c r="J30" s="458"/>
      <c r="K30" s="459"/>
      <c r="L30" s="204">
        <v>13</v>
      </c>
    </row>
    <row r="31" spans="1:12" ht="30.75" customHeight="1" x14ac:dyDescent="0.25">
      <c r="A31" s="425" t="s">
        <v>64</v>
      </c>
      <c r="B31" s="409" t="s">
        <v>65</v>
      </c>
      <c r="C31" s="409"/>
      <c r="D31" s="460" t="s">
        <v>512</v>
      </c>
      <c r="E31" s="460"/>
      <c r="F31" s="460"/>
      <c r="G31" s="460"/>
      <c r="H31" s="205" t="s">
        <v>67</v>
      </c>
      <c r="I31" s="460" t="s">
        <v>513</v>
      </c>
      <c r="J31" s="460"/>
      <c r="K31" s="460"/>
      <c r="L31" s="427">
        <v>14</v>
      </c>
    </row>
    <row r="32" spans="1:12" ht="36" customHeight="1" x14ac:dyDescent="0.25">
      <c r="A32" s="425"/>
      <c r="B32" s="430" t="s">
        <v>16</v>
      </c>
      <c r="C32" s="430"/>
      <c r="D32" s="461" t="s">
        <v>514</v>
      </c>
      <c r="E32" s="462"/>
      <c r="F32" s="462"/>
      <c r="G32" s="463"/>
      <c r="H32" s="205" t="s">
        <v>70</v>
      </c>
      <c r="I32" s="472" t="s">
        <v>515</v>
      </c>
      <c r="J32" s="460"/>
      <c r="K32" s="460"/>
      <c r="L32" s="428"/>
    </row>
    <row r="33" spans="1:12" ht="30.75" customHeight="1" thickBot="1" x14ac:dyDescent="0.3">
      <c r="A33" s="425"/>
      <c r="B33" s="409" t="s">
        <v>72</v>
      </c>
      <c r="C33" s="409"/>
      <c r="D33" s="464" t="s">
        <v>516</v>
      </c>
      <c r="E33" s="465"/>
      <c r="F33" s="465"/>
      <c r="G33" s="465"/>
      <c r="H33" s="465"/>
      <c r="I33" s="465"/>
      <c r="J33" s="465"/>
      <c r="K33" s="466"/>
      <c r="L33" s="429"/>
    </row>
    <row r="34" spans="1:12" ht="30.75" customHeight="1" x14ac:dyDescent="0.25">
      <c r="A34" s="407" t="s">
        <v>73</v>
      </c>
      <c r="B34" s="409" t="s">
        <v>65</v>
      </c>
      <c r="C34" s="409"/>
      <c r="D34" s="410" t="s">
        <v>74</v>
      </c>
      <c r="E34" s="411"/>
      <c r="F34" s="411"/>
      <c r="G34" s="412"/>
      <c r="H34" s="207" t="s">
        <v>67</v>
      </c>
      <c r="I34" s="410" t="s">
        <v>75</v>
      </c>
      <c r="J34" s="411"/>
      <c r="K34" s="412"/>
      <c r="L34" s="427">
        <v>15</v>
      </c>
    </row>
    <row r="35" spans="1:12" ht="30.75" customHeight="1" thickBot="1" x14ac:dyDescent="0.3">
      <c r="A35" s="408"/>
      <c r="B35" s="436" t="s">
        <v>70</v>
      </c>
      <c r="C35" s="436"/>
      <c r="D35" s="437" t="s">
        <v>76</v>
      </c>
      <c r="E35" s="438"/>
      <c r="F35" s="438"/>
      <c r="G35" s="439"/>
      <c r="H35" s="59" t="s">
        <v>72</v>
      </c>
      <c r="I35" s="440" t="s">
        <v>77</v>
      </c>
      <c r="J35" s="438"/>
      <c r="K35" s="439"/>
      <c r="L35" s="429"/>
    </row>
  </sheetData>
  <mergeCells count="83">
    <mergeCell ref="A5:K5"/>
    <mergeCell ref="D1:E4"/>
    <mergeCell ref="F1:H2"/>
    <mergeCell ref="I1:K2"/>
    <mergeCell ref="F3:H4"/>
    <mergeCell ref="I3:K4"/>
    <mergeCell ref="A6:K6"/>
    <mergeCell ref="B7:E7"/>
    <mergeCell ref="G7:K7"/>
    <mergeCell ref="B8:E8"/>
    <mergeCell ref="F8:H8"/>
    <mergeCell ref="I8:K8"/>
    <mergeCell ref="B9:K9"/>
    <mergeCell ref="B10:E10"/>
    <mergeCell ref="G10:K10"/>
    <mergeCell ref="B11:C11"/>
    <mergeCell ref="B12:F12"/>
    <mergeCell ref="H12:K12"/>
    <mergeCell ref="B13:I13"/>
    <mergeCell ref="B14:C14"/>
    <mergeCell ref="A16:B16"/>
    <mergeCell ref="C16:D16"/>
    <mergeCell ref="E16:F16"/>
    <mergeCell ref="G16:H16"/>
    <mergeCell ref="I16:J16"/>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I19:J19"/>
    <mergeCell ref="I20:J20"/>
    <mergeCell ref="A21:B21"/>
    <mergeCell ref="C21:D21"/>
    <mergeCell ref="E21:F21"/>
    <mergeCell ref="G21:H21"/>
    <mergeCell ref="I21:J21"/>
    <mergeCell ref="A20:B20"/>
    <mergeCell ref="C20:D20"/>
    <mergeCell ref="E20:F20"/>
    <mergeCell ref="G20:H20"/>
    <mergeCell ref="A22:B22"/>
    <mergeCell ref="C22:D22"/>
    <mergeCell ref="E22:F22"/>
    <mergeCell ref="G22:H22"/>
    <mergeCell ref="I22:J22"/>
    <mergeCell ref="A34:A35"/>
    <mergeCell ref="B34:C34"/>
    <mergeCell ref="D34:G34"/>
    <mergeCell ref="I34:K34"/>
    <mergeCell ref="E23:G23"/>
    <mergeCell ref="H23:H24"/>
    <mergeCell ref="L23:L28"/>
    <mergeCell ref="C25:C28"/>
    <mergeCell ref="B29:K29"/>
    <mergeCell ref="B30:K30"/>
    <mergeCell ref="A31:A33"/>
    <mergeCell ref="B31:C31"/>
    <mergeCell ref="D31:G31"/>
    <mergeCell ref="I31:K31"/>
    <mergeCell ref="L31:L33"/>
    <mergeCell ref="B32:C32"/>
    <mergeCell ref="A23:A28"/>
    <mergeCell ref="C23:D23"/>
    <mergeCell ref="L34:L35"/>
    <mergeCell ref="B35:C35"/>
    <mergeCell ref="D35:G35"/>
    <mergeCell ref="I35:K35"/>
    <mergeCell ref="D32:G32"/>
    <mergeCell ref="I32:K32"/>
    <mergeCell ref="B33:C33"/>
    <mergeCell ref="D33:K33"/>
  </mergeCells>
  <hyperlinks>
    <hyperlink ref="I32" r:id="rId1"/>
    <hyperlink ref="A1" location="Índice!A1" display="volver"/>
    <hyperlink ref="D35" r:id="rId2" display="wcastro@ins.gov.co/svillarreal@ins.gov.co"/>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5"/>
  <sheetViews>
    <sheetView showGridLines="0" showWhiteSpace="0" zoomScale="70" zoomScaleNormal="70" zoomScaleSheetLayoutView="100" workbookViewId="0"/>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63" t="s">
        <v>98</v>
      </c>
      <c r="B1" s="1"/>
      <c r="C1" s="1"/>
      <c r="D1" s="360" t="s">
        <v>0</v>
      </c>
      <c r="E1" s="361"/>
      <c r="F1" s="361" t="s">
        <v>1</v>
      </c>
      <c r="G1" s="361"/>
      <c r="H1" s="361"/>
      <c r="I1" s="361" t="s">
        <v>2</v>
      </c>
      <c r="J1" s="361"/>
      <c r="K1" s="361"/>
    </row>
    <row r="2" spans="1:12" ht="27" customHeight="1" x14ac:dyDescent="0.25">
      <c r="A2" s="1"/>
      <c r="B2" s="1"/>
      <c r="C2" s="1"/>
      <c r="D2" s="361"/>
      <c r="E2" s="361"/>
      <c r="F2" s="361"/>
      <c r="G2" s="361"/>
      <c r="H2" s="361"/>
      <c r="I2" s="361"/>
      <c r="J2" s="361"/>
      <c r="K2" s="361"/>
    </row>
    <row r="3" spans="1:12" ht="17.25" customHeight="1" x14ac:dyDescent="0.25">
      <c r="A3" s="1"/>
      <c r="B3" s="1"/>
      <c r="C3" s="1"/>
      <c r="D3" s="361"/>
      <c r="E3" s="361"/>
      <c r="F3" s="361" t="s">
        <v>3</v>
      </c>
      <c r="G3" s="361"/>
      <c r="H3" s="361"/>
      <c r="I3" s="363">
        <v>44246</v>
      </c>
      <c r="J3" s="363"/>
      <c r="K3" s="363"/>
    </row>
    <row r="4" spans="1:12" ht="17.25" customHeight="1" thickBot="1" x14ac:dyDescent="0.3">
      <c r="A4" s="1"/>
      <c r="B4" s="1"/>
      <c r="C4" s="1"/>
      <c r="D4" s="362"/>
      <c r="E4" s="362"/>
      <c r="F4" s="362"/>
      <c r="G4" s="362"/>
      <c r="H4" s="362"/>
      <c r="I4" s="364"/>
      <c r="J4" s="364"/>
      <c r="K4" s="364"/>
    </row>
    <row r="5" spans="1:12" ht="36.75" customHeight="1" thickBot="1" x14ac:dyDescent="0.3">
      <c r="A5" s="357" t="s">
        <v>4</v>
      </c>
      <c r="B5" s="358"/>
      <c r="C5" s="358"/>
      <c r="D5" s="358"/>
      <c r="E5" s="358"/>
      <c r="F5" s="358"/>
      <c r="G5" s="358"/>
      <c r="H5" s="358"/>
      <c r="I5" s="358"/>
      <c r="J5" s="358"/>
      <c r="K5" s="359"/>
      <c r="L5" s="2"/>
    </row>
    <row r="6" spans="1:12" ht="27" customHeight="1" thickBot="1" x14ac:dyDescent="0.3">
      <c r="A6" s="365" t="s">
        <v>5</v>
      </c>
      <c r="B6" s="366"/>
      <c r="C6" s="366"/>
      <c r="D6" s="366"/>
      <c r="E6" s="366"/>
      <c r="F6" s="366"/>
      <c r="G6" s="366"/>
      <c r="H6" s="366"/>
      <c r="I6" s="366"/>
      <c r="J6" s="366"/>
      <c r="K6" s="367"/>
      <c r="L6" s="2"/>
    </row>
    <row r="7" spans="1:12" ht="54" customHeight="1" thickBot="1" x14ac:dyDescent="0.3">
      <c r="A7" s="3" t="s">
        <v>6</v>
      </c>
      <c r="B7" s="368" t="s">
        <v>79</v>
      </c>
      <c r="C7" s="368"/>
      <c r="D7" s="368"/>
      <c r="E7" s="368"/>
      <c r="F7" s="4" t="s">
        <v>8</v>
      </c>
      <c r="G7" s="369" t="s">
        <v>9</v>
      </c>
      <c r="H7" s="370"/>
      <c r="I7" s="370"/>
      <c r="J7" s="370"/>
      <c r="K7" s="371"/>
      <c r="L7" s="5">
        <v>1</v>
      </c>
    </row>
    <row r="8" spans="1:12" ht="57" customHeight="1" thickBot="1" x14ac:dyDescent="0.3">
      <c r="A8" s="6" t="s">
        <v>10</v>
      </c>
      <c r="B8" s="372" t="s">
        <v>11</v>
      </c>
      <c r="C8" s="373"/>
      <c r="D8" s="373"/>
      <c r="E8" s="374"/>
      <c r="F8" s="372"/>
      <c r="G8" s="373"/>
      <c r="H8" s="374"/>
      <c r="I8" s="372"/>
      <c r="J8" s="373"/>
      <c r="K8" s="375"/>
      <c r="L8" s="5">
        <v>2</v>
      </c>
    </row>
    <row r="9" spans="1:12" ht="57.75" customHeight="1" thickBot="1" x14ac:dyDescent="0.3">
      <c r="A9" s="7" t="s">
        <v>12</v>
      </c>
      <c r="B9" s="376" t="s">
        <v>80</v>
      </c>
      <c r="C9" s="377"/>
      <c r="D9" s="377"/>
      <c r="E9" s="377"/>
      <c r="F9" s="377"/>
      <c r="G9" s="377"/>
      <c r="H9" s="377"/>
      <c r="I9" s="377"/>
      <c r="J9" s="377"/>
      <c r="K9" s="378"/>
      <c r="L9" s="5">
        <v>3</v>
      </c>
    </row>
    <row r="10" spans="1:12" ht="30" customHeight="1" thickBot="1" x14ac:dyDescent="0.3">
      <c r="A10" s="7" t="s">
        <v>14</v>
      </c>
      <c r="B10" s="379" t="s">
        <v>15</v>
      </c>
      <c r="C10" s="380"/>
      <c r="D10" s="380"/>
      <c r="E10" s="380"/>
      <c r="F10" s="6" t="s">
        <v>16</v>
      </c>
      <c r="G10" s="381" t="s">
        <v>17</v>
      </c>
      <c r="H10" s="382"/>
      <c r="I10" s="382"/>
      <c r="J10" s="382"/>
      <c r="K10" s="383"/>
      <c r="L10" s="5">
        <v>4</v>
      </c>
    </row>
    <row r="11" spans="1:12" ht="67.5" customHeight="1" thickBot="1" x14ac:dyDescent="0.3">
      <c r="A11" s="6" t="s">
        <v>18</v>
      </c>
      <c r="B11" s="372" t="s">
        <v>19</v>
      </c>
      <c r="C11" s="374"/>
      <c r="D11" s="6" t="s">
        <v>20</v>
      </c>
      <c r="E11" s="8"/>
      <c r="F11" s="9" t="s">
        <v>81</v>
      </c>
      <c r="G11" s="9" t="s">
        <v>82</v>
      </c>
      <c r="H11" s="8"/>
      <c r="I11" s="8"/>
      <c r="J11" s="8"/>
      <c r="K11" s="8"/>
      <c r="L11" s="5">
        <v>5</v>
      </c>
    </row>
    <row r="12" spans="1:12" ht="117" customHeight="1" thickBot="1" x14ac:dyDescent="0.3">
      <c r="A12" s="6" t="s">
        <v>24</v>
      </c>
      <c r="B12" s="384" t="s">
        <v>83</v>
      </c>
      <c r="C12" s="385"/>
      <c r="D12" s="385"/>
      <c r="E12" s="385"/>
      <c r="F12" s="385"/>
      <c r="G12" s="6" t="s">
        <v>26</v>
      </c>
      <c r="H12" s="386" t="s">
        <v>84</v>
      </c>
      <c r="I12" s="387"/>
      <c r="J12" s="387"/>
      <c r="K12" s="388"/>
      <c r="L12" s="5">
        <v>6</v>
      </c>
    </row>
    <row r="13" spans="1:12" ht="60" customHeight="1" thickBot="1" x14ac:dyDescent="0.3">
      <c r="A13" s="6" t="s">
        <v>28</v>
      </c>
      <c r="B13" s="384" t="s">
        <v>85</v>
      </c>
      <c r="C13" s="385"/>
      <c r="D13" s="385"/>
      <c r="E13" s="385"/>
      <c r="F13" s="385"/>
      <c r="G13" s="385"/>
      <c r="H13" s="385"/>
      <c r="I13" s="389"/>
      <c r="J13" s="6" t="s">
        <v>30</v>
      </c>
      <c r="K13" s="11" t="s">
        <v>31</v>
      </c>
      <c r="L13" s="12">
        <v>7</v>
      </c>
    </row>
    <row r="14" spans="1:12" ht="51.75" customHeight="1" thickBot="1" x14ac:dyDescent="0.3">
      <c r="A14" s="6" t="s">
        <v>32</v>
      </c>
      <c r="B14" s="390" t="s">
        <v>33</v>
      </c>
      <c r="C14" s="391"/>
      <c r="D14" s="6" t="s">
        <v>34</v>
      </c>
      <c r="E14" s="13" t="s">
        <v>35</v>
      </c>
      <c r="F14" s="6" t="s">
        <v>36</v>
      </c>
      <c r="G14" s="14">
        <v>10</v>
      </c>
      <c r="H14" s="6" t="s">
        <v>37</v>
      </c>
      <c r="I14" s="15">
        <v>0.6</v>
      </c>
      <c r="J14" s="6" t="s">
        <v>38</v>
      </c>
      <c r="K14" s="16" t="s">
        <v>86</v>
      </c>
      <c r="L14" s="12">
        <v>8</v>
      </c>
    </row>
    <row r="15" spans="1:12" ht="45" customHeight="1" thickBot="1" x14ac:dyDescent="0.3">
      <c r="A15" s="17" t="s">
        <v>40</v>
      </c>
      <c r="B15" s="18" t="s">
        <v>41</v>
      </c>
      <c r="C15" s="19">
        <v>2019</v>
      </c>
      <c r="D15" s="20">
        <v>1</v>
      </c>
      <c r="E15" s="21"/>
      <c r="F15" s="22" t="s">
        <v>42</v>
      </c>
      <c r="G15" s="23">
        <v>2020</v>
      </c>
      <c r="H15" s="20">
        <v>0.6</v>
      </c>
      <c r="I15" s="21"/>
      <c r="J15" s="21"/>
      <c r="K15" s="24"/>
      <c r="L15" s="12">
        <v>9</v>
      </c>
    </row>
    <row r="16" spans="1:12" ht="18.75" customHeight="1" x14ac:dyDescent="0.25">
      <c r="A16" s="392" t="s">
        <v>43</v>
      </c>
      <c r="B16" s="393"/>
      <c r="C16" s="394" t="s">
        <v>44</v>
      </c>
      <c r="D16" s="395"/>
      <c r="E16" s="394" t="s">
        <v>45</v>
      </c>
      <c r="F16" s="395"/>
      <c r="G16" s="394" t="s">
        <v>46</v>
      </c>
      <c r="H16" s="395"/>
      <c r="I16" s="394" t="s">
        <v>47</v>
      </c>
      <c r="J16" s="395"/>
      <c r="K16" s="25" t="s">
        <v>48</v>
      </c>
      <c r="L16" s="396">
        <v>10</v>
      </c>
    </row>
    <row r="17" spans="1:12" ht="35.25" customHeight="1" x14ac:dyDescent="0.25">
      <c r="A17" s="399">
        <f>+E11</f>
        <v>0</v>
      </c>
      <c r="B17" s="400"/>
      <c r="C17" s="401"/>
      <c r="D17" s="402"/>
      <c r="E17" s="401"/>
      <c r="F17" s="402"/>
      <c r="G17" s="401"/>
      <c r="H17" s="402"/>
      <c r="I17" s="401"/>
      <c r="J17" s="402"/>
      <c r="K17" s="403"/>
      <c r="L17" s="397"/>
    </row>
    <row r="18" spans="1:12" ht="21.75" customHeight="1" x14ac:dyDescent="0.25">
      <c r="A18" s="399" t="str">
        <f>+F11</f>
        <v>OCM ejecutadas</v>
      </c>
      <c r="B18" s="400"/>
      <c r="C18" s="401"/>
      <c r="D18" s="402"/>
      <c r="E18" s="401"/>
      <c r="F18" s="402"/>
      <c r="G18" s="401"/>
      <c r="H18" s="402"/>
      <c r="I18" s="401"/>
      <c r="J18" s="402"/>
      <c r="K18" s="404"/>
      <c r="L18" s="397"/>
    </row>
    <row r="19" spans="1:12" ht="21.75" customHeight="1" x14ac:dyDescent="0.25">
      <c r="A19" s="399" t="str">
        <f>+G11</f>
        <v>OCM requeridas</v>
      </c>
      <c r="B19" s="400"/>
      <c r="C19" s="401"/>
      <c r="D19" s="402"/>
      <c r="E19" s="401"/>
      <c r="F19" s="402"/>
      <c r="G19" s="401"/>
      <c r="H19" s="402"/>
      <c r="I19" s="401"/>
      <c r="J19" s="402"/>
      <c r="K19" s="404"/>
      <c r="L19" s="397"/>
    </row>
    <row r="20" spans="1:12" ht="21.75" customHeight="1" x14ac:dyDescent="0.25">
      <c r="A20" s="399">
        <f>+H11</f>
        <v>0</v>
      </c>
      <c r="B20" s="400"/>
      <c r="C20" s="401"/>
      <c r="D20" s="402"/>
      <c r="E20" s="401"/>
      <c r="F20" s="402"/>
      <c r="G20" s="401"/>
      <c r="H20" s="402"/>
      <c r="I20" s="401"/>
      <c r="J20" s="402"/>
      <c r="K20" s="404"/>
      <c r="L20" s="397"/>
    </row>
    <row r="21" spans="1:12" ht="21.75" customHeight="1" x14ac:dyDescent="0.25">
      <c r="A21" s="399">
        <f>+I11</f>
        <v>0</v>
      </c>
      <c r="B21" s="400"/>
      <c r="C21" s="401"/>
      <c r="D21" s="402"/>
      <c r="E21" s="401"/>
      <c r="F21" s="402"/>
      <c r="G21" s="401"/>
      <c r="H21" s="402"/>
      <c r="I21" s="401"/>
      <c r="J21" s="402"/>
      <c r="K21" s="404"/>
      <c r="L21" s="397"/>
    </row>
    <row r="22" spans="1:12" ht="21.75" customHeight="1" thickBot="1" x14ac:dyDescent="0.3">
      <c r="A22" s="399">
        <f>+J11</f>
        <v>0</v>
      </c>
      <c r="B22" s="400"/>
      <c r="C22" s="405"/>
      <c r="D22" s="406"/>
      <c r="E22" s="405"/>
      <c r="F22" s="406"/>
      <c r="G22" s="405"/>
      <c r="H22" s="406"/>
      <c r="I22" s="405"/>
      <c r="J22" s="406"/>
      <c r="K22" s="404"/>
      <c r="L22" s="398"/>
    </row>
    <row r="23" spans="1:12" ht="18" customHeight="1" x14ac:dyDescent="0.25">
      <c r="A23" s="431" t="s">
        <v>49</v>
      </c>
      <c r="B23" s="26" t="s">
        <v>50</v>
      </c>
      <c r="C23" s="435" t="s">
        <v>51</v>
      </c>
      <c r="D23" s="435"/>
      <c r="E23" s="413" t="s">
        <v>52</v>
      </c>
      <c r="F23" s="413"/>
      <c r="G23" s="414"/>
      <c r="H23" s="415" t="s">
        <v>53</v>
      </c>
      <c r="I23" s="28"/>
      <c r="J23" s="28"/>
      <c r="K23" s="29"/>
      <c r="L23" s="417">
        <v>11</v>
      </c>
    </row>
    <row r="24" spans="1:12" ht="19.5" customHeight="1" x14ac:dyDescent="0.25">
      <c r="A24" s="432"/>
      <c r="B24" s="30" t="s">
        <v>54</v>
      </c>
      <c r="C24" s="31" t="s">
        <v>55</v>
      </c>
      <c r="D24" s="31" t="s">
        <v>56</v>
      </c>
      <c r="E24" s="32" t="s">
        <v>57</v>
      </c>
      <c r="F24" s="33" t="s">
        <v>58</v>
      </c>
      <c r="G24" s="34" t="s">
        <v>59</v>
      </c>
      <c r="H24" s="416"/>
      <c r="I24" s="35"/>
      <c r="J24" s="36"/>
      <c r="K24" s="37"/>
      <c r="L24" s="418"/>
    </row>
    <row r="25" spans="1:12" ht="20.25" customHeight="1" x14ac:dyDescent="0.25">
      <c r="A25" s="433"/>
      <c r="B25" s="38">
        <v>1</v>
      </c>
      <c r="C25" s="419">
        <v>80</v>
      </c>
      <c r="D25" s="39">
        <v>70</v>
      </c>
      <c r="E25" s="40">
        <v>59</v>
      </c>
      <c r="F25" s="40">
        <v>70</v>
      </c>
      <c r="G25" s="40">
        <v>71</v>
      </c>
      <c r="H25" s="60" t="e">
        <f>(C18/C19)*100%</f>
        <v>#DIV/0!</v>
      </c>
      <c r="I25" s="35"/>
      <c r="J25" s="41"/>
      <c r="K25" s="37"/>
      <c r="L25" s="418"/>
    </row>
    <row r="26" spans="1:12" ht="20.25" customHeight="1" x14ac:dyDescent="0.25">
      <c r="A26" s="433"/>
      <c r="B26" s="42">
        <v>2</v>
      </c>
      <c r="C26" s="419"/>
      <c r="D26" s="43">
        <v>73</v>
      </c>
      <c r="E26" s="40">
        <v>72</v>
      </c>
      <c r="F26" s="40">
        <v>73</v>
      </c>
      <c r="G26" s="40">
        <v>74</v>
      </c>
      <c r="H26" s="60" t="e">
        <f>(E18/E19)*100%</f>
        <v>#DIV/0!</v>
      </c>
      <c r="I26" s="35"/>
      <c r="J26" s="41"/>
      <c r="K26" s="37"/>
      <c r="L26" s="418"/>
    </row>
    <row r="27" spans="1:12" ht="20.25" customHeight="1" x14ac:dyDescent="0.3">
      <c r="A27" s="433"/>
      <c r="B27" s="42">
        <v>3</v>
      </c>
      <c r="C27" s="419"/>
      <c r="D27" s="43">
        <v>77</v>
      </c>
      <c r="E27" s="40">
        <v>76</v>
      </c>
      <c r="F27" s="40">
        <v>77</v>
      </c>
      <c r="G27" s="40">
        <v>78</v>
      </c>
      <c r="H27" s="60" t="e">
        <f>(G18/G19)*100%</f>
        <v>#DIV/0!</v>
      </c>
      <c r="I27" s="44"/>
      <c r="J27" s="41"/>
      <c r="K27" s="37"/>
      <c r="L27" s="418"/>
    </row>
    <row r="28" spans="1:12" ht="20.25" customHeight="1" thickBot="1" x14ac:dyDescent="0.3">
      <c r="A28" s="434"/>
      <c r="B28" s="45">
        <v>4</v>
      </c>
      <c r="C28" s="420"/>
      <c r="D28" s="46">
        <v>80</v>
      </c>
      <c r="E28" s="47">
        <v>79</v>
      </c>
      <c r="F28" s="47">
        <v>80</v>
      </c>
      <c r="G28" s="47">
        <v>81</v>
      </c>
      <c r="H28" s="61" t="e">
        <f>(I18/I19)*100%</f>
        <v>#DIV/0!</v>
      </c>
      <c r="I28" s="48"/>
      <c r="J28" s="49"/>
      <c r="K28" s="50"/>
      <c r="L28" s="418"/>
    </row>
    <row r="29" spans="1:12" ht="53.1" customHeight="1" x14ac:dyDescent="0.25">
      <c r="A29" s="51" t="s">
        <v>60</v>
      </c>
      <c r="B29" s="421" t="s">
        <v>87</v>
      </c>
      <c r="C29" s="421"/>
      <c r="D29" s="421"/>
      <c r="E29" s="421"/>
      <c r="F29" s="421"/>
      <c r="G29" s="421"/>
      <c r="H29" s="421"/>
      <c r="I29" s="421"/>
      <c r="J29" s="421"/>
      <c r="K29" s="421"/>
      <c r="L29" s="52">
        <v>12</v>
      </c>
    </row>
    <row r="30" spans="1:12" ht="53.1" customHeight="1" thickBot="1" x14ac:dyDescent="0.3">
      <c r="A30" s="6" t="s">
        <v>62</v>
      </c>
      <c r="B30" s="422" t="s">
        <v>88</v>
      </c>
      <c r="C30" s="423"/>
      <c r="D30" s="423"/>
      <c r="E30" s="423"/>
      <c r="F30" s="423"/>
      <c r="G30" s="423"/>
      <c r="H30" s="423"/>
      <c r="I30" s="423"/>
      <c r="J30" s="423"/>
      <c r="K30" s="424"/>
      <c r="L30" s="53">
        <v>13</v>
      </c>
    </row>
    <row r="31" spans="1:12" ht="30.75" customHeight="1" x14ac:dyDescent="0.25">
      <c r="A31" s="425" t="s">
        <v>64</v>
      </c>
      <c r="B31" s="409" t="s">
        <v>65</v>
      </c>
      <c r="C31" s="409"/>
      <c r="D31" s="426" t="s">
        <v>66</v>
      </c>
      <c r="E31" s="426"/>
      <c r="F31" s="426"/>
      <c r="G31" s="426"/>
      <c r="H31" s="54" t="s">
        <v>67</v>
      </c>
      <c r="I31" s="426" t="s">
        <v>68</v>
      </c>
      <c r="J31" s="426"/>
      <c r="K31" s="426"/>
      <c r="L31" s="427">
        <v>14</v>
      </c>
    </row>
    <row r="32" spans="1:12" ht="36" customHeight="1" x14ac:dyDescent="0.25">
      <c r="A32" s="425"/>
      <c r="B32" s="430" t="s">
        <v>16</v>
      </c>
      <c r="C32" s="430"/>
      <c r="D32" s="441" t="s">
        <v>69</v>
      </c>
      <c r="E32" s="442"/>
      <c r="F32" s="442"/>
      <c r="G32" s="443"/>
      <c r="H32" s="54" t="s">
        <v>70</v>
      </c>
      <c r="I32" s="426" t="s">
        <v>71</v>
      </c>
      <c r="J32" s="426"/>
      <c r="K32" s="426"/>
      <c r="L32" s="428"/>
    </row>
    <row r="33" spans="1:12" ht="30.75" customHeight="1" thickBot="1" x14ac:dyDescent="0.3">
      <c r="A33" s="425"/>
      <c r="B33" s="409" t="s">
        <v>72</v>
      </c>
      <c r="C33" s="409"/>
      <c r="D33" s="444">
        <v>1273</v>
      </c>
      <c r="E33" s="445"/>
      <c r="F33" s="445"/>
      <c r="G33" s="445"/>
      <c r="H33" s="445"/>
      <c r="I33" s="445"/>
      <c r="J33" s="445"/>
      <c r="K33" s="446"/>
      <c r="L33" s="429"/>
    </row>
    <row r="34" spans="1:12" ht="30.75" customHeight="1" x14ac:dyDescent="0.25">
      <c r="A34" s="407" t="s">
        <v>73</v>
      </c>
      <c r="B34" s="409" t="s">
        <v>65</v>
      </c>
      <c r="C34" s="409"/>
      <c r="D34" s="410" t="s">
        <v>74</v>
      </c>
      <c r="E34" s="411"/>
      <c r="F34" s="411"/>
      <c r="G34" s="412"/>
      <c r="H34" s="54" t="s">
        <v>67</v>
      </c>
      <c r="I34" s="410" t="s">
        <v>75</v>
      </c>
      <c r="J34" s="411"/>
      <c r="K34" s="412"/>
      <c r="L34" s="427">
        <v>15</v>
      </c>
    </row>
    <row r="35" spans="1:12" ht="30.75" customHeight="1" thickBot="1" x14ac:dyDescent="0.3">
      <c r="A35" s="408"/>
      <c r="B35" s="436" t="s">
        <v>70</v>
      </c>
      <c r="C35" s="436"/>
      <c r="D35" s="437" t="s">
        <v>76</v>
      </c>
      <c r="E35" s="438"/>
      <c r="F35" s="438"/>
      <c r="G35" s="439"/>
      <c r="H35" s="59" t="s">
        <v>72</v>
      </c>
      <c r="I35" s="440" t="s">
        <v>77</v>
      </c>
      <c r="J35" s="438"/>
      <c r="K35" s="439"/>
      <c r="L35" s="429"/>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D35" r:id="rId1" display="wcastro@ins.gov.co/svillarreal@ins.gov.co"/>
    <hyperlink ref="A1" location="Índice!A1" display="volver"/>
  </hyperlinks>
  <printOptions horizontalCentered="1" verticalCentered="1"/>
  <pageMargins left="0" right="0" top="0" bottom="0" header="0" footer="0"/>
  <pageSetup scale="45" orientation="portrait" r:id="rId2"/>
  <headerFooter>
    <oddFooter>&amp;C&amp;P  de  &amp;N&amp;R&amp;A</oddFooter>
  </headerFooter>
  <drawing r:id="rId3"/>
  <legacyDrawing r:id="rId4"/>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5"/>
  <sheetViews>
    <sheetView showGridLines="0" showWhiteSpace="0" view="pageBreakPreview" zoomScale="75" zoomScaleNormal="70" zoomScaleSheetLayoutView="75" workbookViewId="0"/>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80" t="s">
        <v>98</v>
      </c>
      <c r="B1" s="1"/>
      <c r="C1" s="1"/>
      <c r="D1" s="360" t="s">
        <v>0</v>
      </c>
      <c r="E1" s="361"/>
      <c r="F1" s="361" t="s">
        <v>1</v>
      </c>
      <c r="G1" s="361"/>
      <c r="H1" s="361"/>
      <c r="I1" s="361" t="s">
        <v>2</v>
      </c>
      <c r="J1" s="361"/>
      <c r="K1" s="361"/>
    </row>
    <row r="2" spans="1:12" ht="27" customHeight="1" x14ac:dyDescent="0.25">
      <c r="A2" s="1"/>
      <c r="B2" s="1"/>
      <c r="C2" s="1"/>
      <c r="D2" s="361"/>
      <c r="E2" s="361"/>
      <c r="F2" s="361"/>
      <c r="G2" s="361"/>
      <c r="H2" s="361"/>
      <c r="I2" s="361"/>
      <c r="J2" s="361"/>
      <c r="K2" s="361"/>
    </row>
    <row r="3" spans="1:12" ht="17.25" customHeight="1" x14ac:dyDescent="0.25">
      <c r="A3" s="1"/>
      <c r="B3" s="1"/>
      <c r="C3" s="1"/>
      <c r="D3" s="361"/>
      <c r="E3" s="361"/>
      <c r="F3" s="361" t="s">
        <v>3</v>
      </c>
      <c r="G3" s="361"/>
      <c r="H3" s="361"/>
      <c r="I3" s="363">
        <v>44246</v>
      </c>
      <c r="J3" s="363"/>
      <c r="K3" s="363"/>
    </row>
    <row r="4" spans="1:12" ht="17.25" customHeight="1" thickBot="1" x14ac:dyDescent="0.3">
      <c r="A4" s="1"/>
      <c r="B4" s="1"/>
      <c r="C4" s="1"/>
      <c r="D4" s="362"/>
      <c r="E4" s="362"/>
      <c r="F4" s="362"/>
      <c r="G4" s="362"/>
      <c r="H4" s="362"/>
      <c r="I4" s="364"/>
      <c r="J4" s="364"/>
      <c r="K4" s="364"/>
    </row>
    <row r="5" spans="1:12" ht="36.75" customHeight="1" thickBot="1" x14ac:dyDescent="0.3">
      <c r="A5" s="357" t="s">
        <v>4</v>
      </c>
      <c r="B5" s="358"/>
      <c r="C5" s="358"/>
      <c r="D5" s="358"/>
      <c r="E5" s="358"/>
      <c r="F5" s="358"/>
      <c r="G5" s="358"/>
      <c r="H5" s="358"/>
      <c r="I5" s="358"/>
      <c r="J5" s="358"/>
      <c r="K5" s="359"/>
      <c r="L5" s="2"/>
    </row>
    <row r="6" spans="1:12" ht="27" customHeight="1" thickBot="1" x14ac:dyDescent="0.3">
      <c r="A6" s="365" t="s">
        <v>5</v>
      </c>
      <c r="B6" s="366"/>
      <c r="C6" s="366"/>
      <c r="D6" s="366"/>
      <c r="E6" s="366"/>
      <c r="F6" s="366"/>
      <c r="G6" s="366"/>
      <c r="H6" s="366"/>
      <c r="I6" s="366"/>
      <c r="J6" s="366"/>
      <c r="K6" s="367"/>
      <c r="L6" s="2"/>
    </row>
    <row r="7" spans="1:12" ht="54" customHeight="1" thickBot="1" x14ac:dyDescent="0.3">
      <c r="A7" s="3" t="s">
        <v>6</v>
      </c>
      <c r="B7" s="447" t="s">
        <v>518</v>
      </c>
      <c r="C7" s="447"/>
      <c r="D7" s="447"/>
      <c r="E7" s="447"/>
      <c r="F7" s="4" t="s">
        <v>8</v>
      </c>
      <c r="G7" s="369" t="s">
        <v>9</v>
      </c>
      <c r="H7" s="370"/>
      <c r="I7" s="370"/>
      <c r="J7" s="370"/>
      <c r="K7" s="371"/>
      <c r="L7" s="5">
        <v>1</v>
      </c>
    </row>
    <row r="8" spans="1:12" ht="57" customHeight="1" thickBot="1" x14ac:dyDescent="0.3">
      <c r="A8" s="202" t="s">
        <v>10</v>
      </c>
      <c r="B8" s="372" t="s">
        <v>11</v>
      </c>
      <c r="C8" s="373"/>
      <c r="D8" s="373"/>
      <c r="E8" s="374"/>
      <c r="F8" s="372"/>
      <c r="G8" s="373"/>
      <c r="H8" s="374"/>
      <c r="I8" s="372"/>
      <c r="J8" s="373"/>
      <c r="K8" s="375"/>
      <c r="L8" s="5">
        <v>2</v>
      </c>
    </row>
    <row r="9" spans="1:12" ht="57.75" customHeight="1" thickBot="1" x14ac:dyDescent="0.3">
      <c r="A9" s="7" t="s">
        <v>12</v>
      </c>
      <c r="B9" s="467" t="s">
        <v>519</v>
      </c>
      <c r="C9" s="468"/>
      <c r="D9" s="468"/>
      <c r="E9" s="468"/>
      <c r="F9" s="468"/>
      <c r="G9" s="468"/>
      <c r="H9" s="468"/>
      <c r="I9" s="468"/>
      <c r="J9" s="468"/>
      <c r="K9" s="469"/>
      <c r="L9" s="5">
        <v>3</v>
      </c>
    </row>
    <row r="10" spans="1:12" ht="30" customHeight="1" thickBot="1" x14ac:dyDescent="0.3">
      <c r="A10" s="7" t="s">
        <v>14</v>
      </c>
      <c r="B10" s="379" t="s">
        <v>502</v>
      </c>
      <c r="C10" s="380"/>
      <c r="D10" s="380"/>
      <c r="E10" s="380"/>
      <c r="F10" s="202" t="s">
        <v>16</v>
      </c>
      <c r="G10" s="381" t="s">
        <v>503</v>
      </c>
      <c r="H10" s="382"/>
      <c r="I10" s="382"/>
      <c r="J10" s="382"/>
      <c r="K10" s="383"/>
      <c r="L10" s="5">
        <v>4</v>
      </c>
    </row>
    <row r="11" spans="1:12" ht="67.5" customHeight="1" thickBot="1" x14ac:dyDescent="0.3">
      <c r="A11" s="202" t="s">
        <v>18</v>
      </c>
      <c r="B11" s="372" t="s">
        <v>102</v>
      </c>
      <c r="C11" s="374"/>
      <c r="D11" s="202" t="s">
        <v>20</v>
      </c>
      <c r="E11" s="64" t="s">
        <v>520</v>
      </c>
      <c r="F11" s="64" t="s">
        <v>521</v>
      </c>
      <c r="G11" s="64" t="s">
        <v>183</v>
      </c>
      <c r="H11" s="64" t="s">
        <v>105</v>
      </c>
      <c r="I11" s="64" t="s">
        <v>106</v>
      </c>
      <c r="J11" s="64" t="s">
        <v>107</v>
      </c>
      <c r="K11" s="64"/>
      <c r="L11" s="5">
        <v>5</v>
      </c>
    </row>
    <row r="12" spans="1:12" ht="117" customHeight="1" thickBot="1" x14ac:dyDescent="0.3">
      <c r="A12" s="202" t="s">
        <v>24</v>
      </c>
      <c r="B12" s="384" t="s">
        <v>522</v>
      </c>
      <c r="C12" s="602"/>
      <c r="D12" s="602"/>
      <c r="E12" s="602"/>
      <c r="F12" s="602"/>
      <c r="G12" s="202" t="s">
        <v>26</v>
      </c>
      <c r="H12" s="452" t="s">
        <v>523</v>
      </c>
      <c r="I12" s="453"/>
      <c r="J12" s="453"/>
      <c r="K12" s="454"/>
      <c r="L12" s="5">
        <v>6</v>
      </c>
    </row>
    <row r="13" spans="1:12" ht="60" customHeight="1" thickBot="1" x14ac:dyDescent="0.3">
      <c r="A13" s="202" t="s">
        <v>28</v>
      </c>
      <c r="B13" s="452" t="s">
        <v>508</v>
      </c>
      <c r="C13" s="453"/>
      <c r="D13" s="453"/>
      <c r="E13" s="453"/>
      <c r="F13" s="453"/>
      <c r="G13" s="453"/>
      <c r="H13" s="453"/>
      <c r="I13" s="454"/>
      <c r="J13" s="202" t="s">
        <v>30</v>
      </c>
      <c r="K13" s="200" t="s">
        <v>524</v>
      </c>
      <c r="L13" s="203">
        <v>7</v>
      </c>
    </row>
    <row r="14" spans="1:12" ht="51.75" customHeight="1" thickBot="1" x14ac:dyDescent="0.3">
      <c r="A14" s="202" t="s">
        <v>32</v>
      </c>
      <c r="B14" s="390" t="s">
        <v>111</v>
      </c>
      <c r="C14" s="391"/>
      <c r="D14" s="202" t="s">
        <v>34</v>
      </c>
      <c r="E14" s="13" t="s">
        <v>92</v>
      </c>
      <c r="F14" s="202" t="s">
        <v>36</v>
      </c>
      <c r="G14" s="201">
        <v>10</v>
      </c>
      <c r="H14" s="202" t="s">
        <v>37</v>
      </c>
      <c r="I14" s="13">
        <v>6</v>
      </c>
      <c r="J14" s="202" t="s">
        <v>38</v>
      </c>
      <c r="K14" s="90" t="s">
        <v>525</v>
      </c>
      <c r="L14" s="203">
        <v>8</v>
      </c>
    </row>
    <row r="15" spans="1:12" ht="45" customHeight="1" thickBot="1" x14ac:dyDescent="0.3">
      <c r="A15" s="17" t="s">
        <v>40</v>
      </c>
      <c r="B15" s="18" t="s">
        <v>41</v>
      </c>
      <c r="C15" s="19">
        <v>2020</v>
      </c>
      <c r="D15" s="21"/>
      <c r="E15" s="21"/>
      <c r="F15" s="22" t="s">
        <v>42</v>
      </c>
      <c r="G15" s="74">
        <v>2020</v>
      </c>
      <c r="H15" s="21"/>
      <c r="I15" s="21"/>
      <c r="J15" s="21"/>
      <c r="K15" s="24"/>
      <c r="L15" s="203">
        <v>9</v>
      </c>
    </row>
    <row r="16" spans="1:12" ht="18.75" customHeight="1" x14ac:dyDescent="0.25">
      <c r="A16" s="392" t="s">
        <v>43</v>
      </c>
      <c r="B16" s="393"/>
      <c r="C16" s="394" t="s">
        <v>44</v>
      </c>
      <c r="D16" s="395"/>
      <c r="E16" s="394" t="s">
        <v>45</v>
      </c>
      <c r="F16" s="395"/>
      <c r="G16" s="394" t="s">
        <v>46</v>
      </c>
      <c r="H16" s="395"/>
      <c r="I16" s="394" t="s">
        <v>47</v>
      </c>
      <c r="J16" s="395"/>
      <c r="K16" s="25" t="s">
        <v>48</v>
      </c>
      <c r="L16" s="396">
        <v>10</v>
      </c>
    </row>
    <row r="17" spans="1:12" ht="35.25" customHeight="1" x14ac:dyDescent="0.25">
      <c r="A17" s="399" t="str">
        <f>+E11</f>
        <v>Número de solicitudes de corrección de resoluciones por Yerro para (CT) y (DTT)</v>
      </c>
      <c r="B17" s="400"/>
      <c r="C17" s="401"/>
      <c r="D17" s="402"/>
      <c r="E17" s="401"/>
      <c r="F17" s="402"/>
      <c r="G17" s="401"/>
      <c r="H17" s="402"/>
      <c r="I17" s="401"/>
      <c r="J17" s="402"/>
      <c r="K17" s="403"/>
      <c r="L17" s="397"/>
    </row>
    <row r="18" spans="1:12" ht="21.75" customHeight="1" x14ac:dyDescent="0.25">
      <c r="A18" s="399" t="str">
        <f>+F11</f>
        <v xml:space="preserve">Numero de resoluciones (CT) y (DTT) notificadas </v>
      </c>
      <c r="B18" s="400"/>
      <c r="C18" s="401"/>
      <c r="D18" s="402"/>
      <c r="E18" s="401"/>
      <c r="F18" s="402"/>
      <c r="G18" s="401"/>
      <c r="H18" s="402"/>
      <c r="I18" s="401"/>
      <c r="J18" s="402"/>
      <c r="K18" s="404"/>
      <c r="L18" s="397"/>
    </row>
    <row r="19" spans="1:12" ht="21.75" customHeight="1" x14ac:dyDescent="0.25">
      <c r="A19" s="399" t="str">
        <f>+G11</f>
        <v>Variable 3</v>
      </c>
      <c r="B19" s="400"/>
      <c r="C19" s="401"/>
      <c r="D19" s="402"/>
      <c r="E19" s="401"/>
      <c r="F19" s="402"/>
      <c r="G19" s="401"/>
      <c r="H19" s="402"/>
      <c r="I19" s="401"/>
      <c r="J19" s="402"/>
      <c r="K19" s="404"/>
      <c r="L19" s="397"/>
    </row>
    <row r="20" spans="1:12" ht="21.75" customHeight="1" x14ac:dyDescent="0.25">
      <c r="A20" s="399" t="str">
        <f>+H11</f>
        <v>Variable 4</v>
      </c>
      <c r="B20" s="400"/>
      <c r="C20" s="401"/>
      <c r="D20" s="402"/>
      <c r="E20" s="401"/>
      <c r="F20" s="402"/>
      <c r="G20" s="401"/>
      <c r="H20" s="402"/>
      <c r="I20" s="401"/>
      <c r="J20" s="402"/>
      <c r="K20" s="404"/>
      <c r="L20" s="397"/>
    </row>
    <row r="21" spans="1:12" ht="21.75" customHeight="1" x14ac:dyDescent="0.25">
      <c r="A21" s="399" t="str">
        <f>+I11</f>
        <v>Variable 5</v>
      </c>
      <c r="B21" s="400"/>
      <c r="C21" s="401"/>
      <c r="D21" s="402"/>
      <c r="E21" s="401"/>
      <c r="F21" s="402"/>
      <c r="G21" s="401"/>
      <c r="H21" s="402"/>
      <c r="I21" s="401"/>
      <c r="J21" s="402"/>
      <c r="K21" s="404"/>
      <c r="L21" s="397"/>
    </row>
    <row r="22" spans="1:12" ht="21.75" customHeight="1" thickBot="1" x14ac:dyDescent="0.3">
      <c r="A22" s="399" t="str">
        <f>+J11</f>
        <v>Variable 6</v>
      </c>
      <c r="B22" s="400"/>
      <c r="C22" s="405"/>
      <c r="D22" s="406"/>
      <c r="E22" s="405"/>
      <c r="F22" s="406"/>
      <c r="G22" s="405"/>
      <c r="H22" s="406"/>
      <c r="I22" s="405"/>
      <c r="J22" s="406"/>
      <c r="K22" s="404"/>
      <c r="L22" s="398"/>
    </row>
    <row r="23" spans="1:12" ht="18" customHeight="1" x14ac:dyDescent="0.25">
      <c r="A23" s="431" t="s">
        <v>49</v>
      </c>
      <c r="B23" s="206">
        <v>2021</v>
      </c>
      <c r="C23" s="435" t="s">
        <v>51</v>
      </c>
      <c r="D23" s="435"/>
      <c r="E23" s="413" t="s">
        <v>52</v>
      </c>
      <c r="F23" s="413"/>
      <c r="G23" s="414"/>
      <c r="H23" s="415" t="s">
        <v>53</v>
      </c>
      <c r="I23" s="28"/>
      <c r="J23" s="28"/>
      <c r="K23" s="29"/>
      <c r="L23" s="417">
        <v>11</v>
      </c>
    </row>
    <row r="24" spans="1:12" ht="19.5" customHeight="1" x14ac:dyDescent="0.25">
      <c r="A24" s="432"/>
      <c r="B24" s="30" t="s">
        <v>54</v>
      </c>
      <c r="C24" s="31" t="s">
        <v>55</v>
      </c>
      <c r="D24" s="31" t="s">
        <v>56</v>
      </c>
      <c r="E24" s="32" t="s">
        <v>57</v>
      </c>
      <c r="F24" s="33" t="s">
        <v>58</v>
      </c>
      <c r="G24" s="34" t="s">
        <v>59</v>
      </c>
      <c r="H24" s="416"/>
      <c r="I24" s="35"/>
      <c r="J24" s="36"/>
      <c r="K24" s="37"/>
      <c r="L24" s="418"/>
    </row>
    <row r="25" spans="1:12" ht="20.25" customHeight="1" x14ac:dyDescent="0.25">
      <c r="A25" s="433"/>
      <c r="B25" s="38">
        <v>1</v>
      </c>
      <c r="C25" s="600">
        <v>5</v>
      </c>
      <c r="D25" s="217"/>
      <c r="E25" s="218"/>
      <c r="F25" s="218"/>
      <c r="G25" s="218"/>
      <c r="H25" s="218"/>
      <c r="I25" s="35"/>
      <c r="J25" s="41"/>
      <c r="K25" s="37"/>
      <c r="L25" s="418"/>
    </row>
    <row r="26" spans="1:12" ht="15.75" customHeight="1" x14ac:dyDescent="0.25">
      <c r="A26" s="433"/>
      <c r="B26" s="42">
        <v>2</v>
      </c>
      <c r="C26" s="600"/>
      <c r="D26" s="219">
        <v>6</v>
      </c>
      <c r="E26" s="218">
        <v>7</v>
      </c>
      <c r="F26" s="218">
        <v>6</v>
      </c>
      <c r="G26" s="218">
        <v>4</v>
      </c>
      <c r="H26" s="218"/>
      <c r="I26" s="35"/>
      <c r="J26" s="41"/>
      <c r="K26" s="37"/>
      <c r="L26" s="418"/>
    </row>
    <row r="27" spans="1:12" ht="17.25" customHeight="1" x14ac:dyDescent="0.3">
      <c r="A27" s="433"/>
      <c r="B27" s="42">
        <v>3</v>
      </c>
      <c r="C27" s="600"/>
      <c r="D27" s="219"/>
      <c r="E27" s="218"/>
      <c r="F27" s="218"/>
      <c r="G27" s="218"/>
      <c r="H27" s="218"/>
      <c r="I27" s="44"/>
      <c r="J27" s="41"/>
      <c r="K27" s="37"/>
      <c r="L27" s="418"/>
    </row>
    <row r="28" spans="1:12" ht="16.5" customHeight="1" thickBot="1" x14ac:dyDescent="0.3">
      <c r="A28" s="434"/>
      <c r="B28" s="45">
        <v>4</v>
      </c>
      <c r="C28" s="601"/>
      <c r="D28" s="220">
        <v>5</v>
      </c>
      <c r="E28" s="221">
        <v>6</v>
      </c>
      <c r="F28" s="221">
        <v>5</v>
      </c>
      <c r="G28" s="221">
        <v>3</v>
      </c>
      <c r="H28" s="221"/>
      <c r="I28" s="48"/>
      <c r="J28" s="49"/>
      <c r="K28" s="50"/>
      <c r="L28" s="418"/>
    </row>
    <row r="29" spans="1:12" ht="53.25" customHeight="1" x14ac:dyDescent="0.25">
      <c r="A29" s="51" t="s">
        <v>60</v>
      </c>
      <c r="B29" s="456" t="s">
        <v>526</v>
      </c>
      <c r="C29" s="456"/>
      <c r="D29" s="456"/>
      <c r="E29" s="456"/>
      <c r="F29" s="456"/>
      <c r="G29" s="456"/>
      <c r="H29" s="456"/>
      <c r="I29" s="456"/>
      <c r="J29" s="456"/>
      <c r="K29" s="456"/>
      <c r="L29" s="52">
        <v>12</v>
      </c>
    </row>
    <row r="30" spans="1:12" ht="115.5" customHeight="1" thickBot="1" x14ac:dyDescent="0.3">
      <c r="A30" s="202" t="s">
        <v>62</v>
      </c>
      <c r="B30" s="457"/>
      <c r="C30" s="458"/>
      <c r="D30" s="458"/>
      <c r="E30" s="458"/>
      <c r="F30" s="458"/>
      <c r="G30" s="458"/>
      <c r="H30" s="458"/>
      <c r="I30" s="458"/>
      <c r="J30" s="458"/>
      <c r="K30" s="459"/>
      <c r="L30" s="204">
        <v>13</v>
      </c>
    </row>
    <row r="31" spans="1:12" ht="30.75" customHeight="1" x14ac:dyDescent="0.25">
      <c r="A31" s="425" t="s">
        <v>64</v>
      </c>
      <c r="B31" s="409" t="s">
        <v>65</v>
      </c>
      <c r="C31" s="409"/>
      <c r="D31" s="460" t="s">
        <v>512</v>
      </c>
      <c r="E31" s="460"/>
      <c r="F31" s="460"/>
      <c r="G31" s="460"/>
      <c r="H31" s="205" t="s">
        <v>67</v>
      </c>
      <c r="I31" s="460" t="s">
        <v>527</v>
      </c>
      <c r="J31" s="460"/>
      <c r="K31" s="460"/>
      <c r="L31" s="427">
        <v>14</v>
      </c>
    </row>
    <row r="32" spans="1:12" ht="36" customHeight="1" x14ac:dyDescent="0.25">
      <c r="A32" s="425"/>
      <c r="B32" s="430" t="s">
        <v>16</v>
      </c>
      <c r="C32" s="430"/>
      <c r="D32" s="461" t="s">
        <v>514</v>
      </c>
      <c r="E32" s="462"/>
      <c r="F32" s="462"/>
      <c r="G32" s="463"/>
      <c r="H32" s="205" t="s">
        <v>70</v>
      </c>
      <c r="I32" s="472" t="s">
        <v>515</v>
      </c>
      <c r="J32" s="460"/>
      <c r="K32" s="460"/>
      <c r="L32" s="428"/>
    </row>
    <row r="33" spans="1:12" ht="30.75" customHeight="1" thickBot="1" x14ac:dyDescent="0.3">
      <c r="A33" s="425"/>
      <c r="B33" s="409" t="s">
        <v>72</v>
      </c>
      <c r="C33" s="409"/>
      <c r="D33" s="464" t="s">
        <v>516</v>
      </c>
      <c r="E33" s="465"/>
      <c r="F33" s="465"/>
      <c r="G33" s="465"/>
      <c r="H33" s="465"/>
      <c r="I33" s="465"/>
      <c r="J33" s="465"/>
      <c r="K33" s="466"/>
      <c r="L33" s="429"/>
    </row>
    <row r="34" spans="1:12" ht="30.75" customHeight="1" x14ac:dyDescent="0.25">
      <c r="A34" s="407" t="s">
        <v>73</v>
      </c>
      <c r="B34" s="409" t="s">
        <v>65</v>
      </c>
      <c r="C34" s="409"/>
      <c r="D34" s="410" t="s">
        <v>74</v>
      </c>
      <c r="E34" s="411"/>
      <c r="F34" s="411"/>
      <c r="G34" s="412"/>
      <c r="H34" s="205" t="s">
        <v>67</v>
      </c>
      <c r="I34" s="410" t="s">
        <v>75</v>
      </c>
      <c r="J34" s="411"/>
      <c r="K34" s="412"/>
      <c r="L34" s="427">
        <v>15</v>
      </c>
    </row>
    <row r="35" spans="1:12" ht="30.75" customHeight="1" thickBot="1" x14ac:dyDescent="0.3">
      <c r="A35" s="408"/>
      <c r="B35" s="436" t="s">
        <v>70</v>
      </c>
      <c r="C35" s="436"/>
      <c r="D35" s="437" t="s">
        <v>76</v>
      </c>
      <c r="E35" s="438"/>
      <c r="F35" s="438"/>
      <c r="G35" s="439"/>
      <c r="H35" s="59" t="s">
        <v>72</v>
      </c>
      <c r="I35" s="440" t="s">
        <v>77</v>
      </c>
      <c r="J35" s="438"/>
      <c r="K35" s="439"/>
      <c r="L35" s="429"/>
    </row>
  </sheetData>
  <mergeCells count="83">
    <mergeCell ref="A5:K5"/>
    <mergeCell ref="D1:E4"/>
    <mergeCell ref="F1:H2"/>
    <mergeCell ref="I1:K2"/>
    <mergeCell ref="F3:H4"/>
    <mergeCell ref="I3:K4"/>
    <mergeCell ref="A6:K6"/>
    <mergeCell ref="B7:E7"/>
    <mergeCell ref="G7:K7"/>
    <mergeCell ref="B8:E8"/>
    <mergeCell ref="F8:H8"/>
    <mergeCell ref="I8:K8"/>
    <mergeCell ref="B9:K9"/>
    <mergeCell ref="B10:E10"/>
    <mergeCell ref="G10:K10"/>
    <mergeCell ref="B11:C11"/>
    <mergeCell ref="B12:F12"/>
    <mergeCell ref="H12:K12"/>
    <mergeCell ref="B13:I13"/>
    <mergeCell ref="B14:C14"/>
    <mergeCell ref="A16:B16"/>
    <mergeCell ref="C16:D16"/>
    <mergeCell ref="E16:F16"/>
    <mergeCell ref="G16:H16"/>
    <mergeCell ref="I16:J16"/>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I19:J19"/>
    <mergeCell ref="I20:J20"/>
    <mergeCell ref="A21:B21"/>
    <mergeCell ref="C21:D21"/>
    <mergeCell ref="E21:F21"/>
    <mergeCell ref="G21:H21"/>
    <mergeCell ref="I21:J21"/>
    <mergeCell ref="A20:B20"/>
    <mergeCell ref="C20:D20"/>
    <mergeCell ref="E20:F20"/>
    <mergeCell ref="G20:H20"/>
    <mergeCell ref="A22:B22"/>
    <mergeCell ref="C22:D22"/>
    <mergeCell ref="E22:F22"/>
    <mergeCell ref="G22:H22"/>
    <mergeCell ref="I22:J22"/>
    <mergeCell ref="A34:A35"/>
    <mergeCell ref="B34:C34"/>
    <mergeCell ref="D34:G34"/>
    <mergeCell ref="I34:K34"/>
    <mergeCell ref="E23:G23"/>
    <mergeCell ref="H23:H24"/>
    <mergeCell ref="L23:L28"/>
    <mergeCell ref="C25:C28"/>
    <mergeCell ref="B29:K29"/>
    <mergeCell ref="B30:K30"/>
    <mergeCell ref="A31:A33"/>
    <mergeCell ref="B31:C31"/>
    <mergeCell ref="D31:G31"/>
    <mergeCell ref="I31:K31"/>
    <mergeCell ref="L31:L33"/>
    <mergeCell ref="B32:C32"/>
    <mergeCell ref="A23:A28"/>
    <mergeCell ref="C23:D23"/>
    <mergeCell ref="L34:L35"/>
    <mergeCell ref="B35:C35"/>
    <mergeCell ref="D35:G35"/>
    <mergeCell ref="I35:K35"/>
    <mergeCell ref="D32:G32"/>
    <mergeCell ref="I32:K32"/>
    <mergeCell ref="B33:C33"/>
    <mergeCell ref="D33:K33"/>
  </mergeCells>
  <hyperlinks>
    <hyperlink ref="I32" r:id="rId1"/>
    <hyperlink ref="D35" r:id="rId2" display="wcastro@ins.gov.co/svillarreal@ins.gov.co"/>
    <hyperlink ref="A1" location="Índice!A1" display="volver"/>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5"/>
  <sheetViews>
    <sheetView showGridLines="0" showWhiteSpace="0" view="pageBreakPreview" zoomScale="70" zoomScaleNormal="70" zoomScaleSheetLayoutView="70" workbookViewId="0"/>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80" t="s">
        <v>98</v>
      </c>
      <c r="B1" s="1"/>
      <c r="C1" s="1"/>
      <c r="D1" s="360" t="s">
        <v>0</v>
      </c>
      <c r="E1" s="361"/>
      <c r="F1" s="361" t="s">
        <v>1</v>
      </c>
      <c r="G1" s="361"/>
      <c r="H1" s="361"/>
      <c r="I1" s="361" t="s">
        <v>2</v>
      </c>
      <c r="J1" s="361"/>
      <c r="K1" s="361"/>
    </row>
    <row r="2" spans="1:12" ht="27" customHeight="1" x14ac:dyDescent="0.25">
      <c r="A2" s="1"/>
      <c r="B2" s="1"/>
      <c r="C2" s="1"/>
      <c r="D2" s="361"/>
      <c r="E2" s="361"/>
      <c r="F2" s="361"/>
      <c r="G2" s="361"/>
      <c r="H2" s="361"/>
      <c r="I2" s="361"/>
      <c r="J2" s="361"/>
      <c r="K2" s="361"/>
    </row>
    <row r="3" spans="1:12" ht="17.25" customHeight="1" x14ac:dyDescent="0.25">
      <c r="A3" s="1"/>
      <c r="B3" s="1"/>
      <c r="C3" s="1"/>
      <c r="D3" s="361"/>
      <c r="E3" s="361"/>
      <c r="F3" s="361" t="s">
        <v>3</v>
      </c>
      <c r="G3" s="361"/>
      <c r="H3" s="361"/>
      <c r="I3" s="363">
        <v>44246</v>
      </c>
      <c r="J3" s="363"/>
      <c r="K3" s="363"/>
    </row>
    <row r="4" spans="1:12" ht="17.25" customHeight="1" thickBot="1" x14ac:dyDescent="0.3">
      <c r="A4" s="1"/>
      <c r="B4" s="1"/>
      <c r="C4" s="1"/>
      <c r="D4" s="362"/>
      <c r="E4" s="362"/>
      <c r="F4" s="362"/>
      <c r="G4" s="362"/>
      <c r="H4" s="362"/>
      <c r="I4" s="364"/>
      <c r="J4" s="364"/>
      <c r="K4" s="364"/>
    </row>
    <row r="5" spans="1:12" ht="36.75" customHeight="1" thickBot="1" x14ac:dyDescent="0.3">
      <c r="A5" s="357" t="s">
        <v>4</v>
      </c>
      <c r="B5" s="358"/>
      <c r="C5" s="358"/>
      <c r="D5" s="358"/>
      <c r="E5" s="358"/>
      <c r="F5" s="358"/>
      <c r="G5" s="358"/>
      <c r="H5" s="358"/>
      <c r="I5" s="358"/>
      <c r="J5" s="358"/>
      <c r="K5" s="359"/>
      <c r="L5" s="2"/>
    </row>
    <row r="6" spans="1:12" ht="27" customHeight="1" thickBot="1" x14ac:dyDescent="0.3">
      <c r="A6" s="365" t="s">
        <v>5</v>
      </c>
      <c r="B6" s="366"/>
      <c r="C6" s="366"/>
      <c r="D6" s="366"/>
      <c r="E6" s="366"/>
      <c r="F6" s="366"/>
      <c r="G6" s="366"/>
      <c r="H6" s="366"/>
      <c r="I6" s="366"/>
      <c r="J6" s="366"/>
      <c r="K6" s="367"/>
      <c r="L6" s="2"/>
    </row>
    <row r="7" spans="1:12" ht="54" customHeight="1" thickBot="1" x14ac:dyDescent="0.3">
      <c r="A7" s="3" t="s">
        <v>6</v>
      </c>
      <c r="B7" s="447" t="s">
        <v>528</v>
      </c>
      <c r="C7" s="447"/>
      <c r="D7" s="447"/>
      <c r="E7" s="447"/>
      <c r="F7" s="4" t="s">
        <v>8</v>
      </c>
      <c r="G7" s="369" t="s">
        <v>439</v>
      </c>
      <c r="H7" s="370"/>
      <c r="I7" s="370"/>
      <c r="J7" s="370"/>
      <c r="K7" s="371"/>
      <c r="L7" s="5">
        <v>1</v>
      </c>
    </row>
    <row r="8" spans="1:12" ht="57" customHeight="1" thickBot="1" x14ac:dyDescent="0.3">
      <c r="A8" s="202" t="s">
        <v>10</v>
      </c>
      <c r="B8" s="372" t="s">
        <v>529</v>
      </c>
      <c r="C8" s="373"/>
      <c r="D8" s="373"/>
      <c r="E8" s="374"/>
      <c r="F8" s="372"/>
      <c r="G8" s="373"/>
      <c r="H8" s="374"/>
      <c r="I8" s="372"/>
      <c r="J8" s="373"/>
      <c r="K8" s="375"/>
      <c r="L8" s="5">
        <v>2</v>
      </c>
    </row>
    <row r="9" spans="1:12" ht="57.75" customHeight="1" thickBot="1" x14ac:dyDescent="0.3">
      <c r="A9" s="7" t="s">
        <v>12</v>
      </c>
      <c r="B9" s="467" t="s">
        <v>530</v>
      </c>
      <c r="C9" s="468"/>
      <c r="D9" s="468"/>
      <c r="E9" s="468"/>
      <c r="F9" s="468"/>
      <c r="G9" s="468"/>
      <c r="H9" s="468"/>
      <c r="I9" s="468"/>
      <c r="J9" s="468"/>
      <c r="K9" s="469"/>
      <c r="L9" s="5">
        <v>3</v>
      </c>
    </row>
    <row r="10" spans="1:12" ht="30" customHeight="1" thickBot="1" x14ac:dyDescent="0.3">
      <c r="A10" s="7" t="s">
        <v>14</v>
      </c>
      <c r="B10" s="379" t="s">
        <v>442</v>
      </c>
      <c r="C10" s="380"/>
      <c r="D10" s="380"/>
      <c r="E10" s="380"/>
      <c r="F10" s="202" t="s">
        <v>16</v>
      </c>
      <c r="G10" s="381" t="s">
        <v>443</v>
      </c>
      <c r="H10" s="382"/>
      <c r="I10" s="382"/>
      <c r="J10" s="382"/>
      <c r="K10" s="383"/>
      <c r="L10" s="5">
        <v>4</v>
      </c>
    </row>
    <row r="11" spans="1:12" ht="67.5" customHeight="1" thickBot="1" x14ac:dyDescent="0.3">
      <c r="A11" s="202" t="s">
        <v>18</v>
      </c>
      <c r="B11" s="372" t="s">
        <v>202</v>
      </c>
      <c r="C11" s="374"/>
      <c r="D11" s="202" t="s">
        <v>20</v>
      </c>
      <c r="E11" s="64" t="s">
        <v>531</v>
      </c>
      <c r="F11" s="64" t="s">
        <v>532</v>
      </c>
      <c r="G11" s="64" t="s">
        <v>183</v>
      </c>
      <c r="H11" s="64" t="s">
        <v>105</v>
      </c>
      <c r="I11" s="64" t="s">
        <v>106</v>
      </c>
      <c r="J11" s="64" t="s">
        <v>107</v>
      </c>
      <c r="K11" s="64"/>
      <c r="L11" s="5">
        <v>5</v>
      </c>
    </row>
    <row r="12" spans="1:12" ht="242.25" customHeight="1" thickBot="1" x14ac:dyDescent="0.3">
      <c r="A12" s="202" t="s">
        <v>24</v>
      </c>
      <c r="B12" s="452" t="s">
        <v>533</v>
      </c>
      <c r="C12" s="453"/>
      <c r="D12" s="453"/>
      <c r="E12" s="453"/>
      <c r="F12" s="453"/>
      <c r="G12" s="202" t="s">
        <v>26</v>
      </c>
      <c r="H12" s="452" t="s">
        <v>534</v>
      </c>
      <c r="I12" s="453"/>
      <c r="J12" s="453"/>
      <c r="K12" s="454"/>
      <c r="L12" s="5">
        <v>6</v>
      </c>
    </row>
    <row r="13" spans="1:12" ht="60" customHeight="1" thickBot="1" x14ac:dyDescent="0.3">
      <c r="A13" s="202" t="s">
        <v>28</v>
      </c>
      <c r="B13" s="452" t="s">
        <v>535</v>
      </c>
      <c r="C13" s="453"/>
      <c r="D13" s="453"/>
      <c r="E13" s="453"/>
      <c r="F13" s="453"/>
      <c r="G13" s="453"/>
      <c r="H13" s="453"/>
      <c r="I13" s="454"/>
      <c r="J13" s="202" t="s">
        <v>30</v>
      </c>
      <c r="K13" s="200" t="s">
        <v>31</v>
      </c>
      <c r="L13" s="203">
        <v>7</v>
      </c>
    </row>
    <row r="14" spans="1:12" ht="51.75" customHeight="1" thickBot="1" x14ac:dyDescent="0.3">
      <c r="A14" s="202" t="s">
        <v>32</v>
      </c>
      <c r="B14" s="390" t="s">
        <v>111</v>
      </c>
      <c r="C14" s="391"/>
      <c r="D14" s="202" t="s">
        <v>34</v>
      </c>
      <c r="E14" s="13" t="s">
        <v>35</v>
      </c>
      <c r="F14" s="202" t="s">
        <v>36</v>
      </c>
      <c r="G14" s="65">
        <v>15</v>
      </c>
      <c r="H14" s="202" t="s">
        <v>37</v>
      </c>
      <c r="I14" s="93">
        <v>85</v>
      </c>
      <c r="J14" s="202" t="s">
        <v>38</v>
      </c>
      <c r="K14" s="90">
        <v>2020</v>
      </c>
      <c r="L14" s="203">
        <v>8</v>
      </c>
    </row>
    <row r="15" spans="1:12" ht="45" customHeight="1" thickBot="1" x14ac:dyDescent="0.3">
      <c r="A15" s="17" t="s">
        <v>40</v>
      </c>
      <c r="B15" s="18" t="s">
        <v>41</v>
      </c>
      <c r="C15" s="73">
        <v>2019</v>
      </c>
      <c r="D15" s="21"/>
      <c r="E15" s="21"/>
      <c r="F15" s="22" t="s">
        <v>42</v>
      </c>
      <c r="G15" s="74">
        <v>2022</v>
      </c>
      <c r="H15" s="21"/>
      <c r="I15" s="21"/>
      <c r="J15" s="21"/>
      <c r="K15" s="24"/>
      <c r="L15" s="203">
        <v>9</v>
      </c>
    </row>
    <row r="16" spans="1:12" ht="18.75" customHeight="1" x14ac:dyDescent="0.25">
      <c r="A16" s="392" t="s">
        <v>43</v>
      </c>
      <c r="B16" s="393"/>
      <c r="C16" s="394" t="s">
        <v>44</v>
      </c>
      <c r="D16" s="395"/>
      <c r="E16" s="394" t="s">
        <v>45</v>
      </c>
      <c r="F16" s="395"/>
      <c r="G16" s="394" t="s">
        <v>46</v>
      </c>
      <c r="H16" s="395"/>
      <c r="I16" s="394" t="s">
        <v>47</v>
      </c>
      <c r="J16" s="395"/>
      <c r="K16" s="25" t="s">
        <v>48</v>
      </c>
      <c r="L16" s="396">
        <v>10</v>
      </c>
    </row>
    <row r="17" spans="1:12" ht="35.25" customHeight="1" x14ac:dyDescent="0.25">
      <c r="A17" s="399" t="str">
        <f>+E11</f>
        <v>Número de acciones trazadoras cumplidas del proceso donaciòn -trasplante</v>
      </c>
      <c r="B17" s="400"/>
      <c r="C17" s="401"/>
      <c r="D17" s="402"/>
      <c r="E17" s="603"/>
      <c r="F17" s="402"/>
      <c r="G17" s="401"/>
      <c r="H17" s="402"/>
      <c r="I17" s="603"/>
      <c r="J17" s="402"/>
      <c r="K17" s="604"/>
      <c r="L17" s="397"/>
    </row>
    <row r="18" spans="1:12" ht="21.75" customHeight="1" x14ac:dyDescent="0.25">
      <c r="A18" s="399" t="str">
        <f>+F11</f>
        <v>número total de acciones trazadoras del proceso</v>
      </c>
      <c r="B18" s="400"/>
      <c r="C18" s="401"/>
      <c r="D18" s="402"/>
      <c r="E18" s="603"/>
      <c r="F18" s="402"/>
      <c r="G18" s="401"/>
      <c r="H18" s="402"/>
      <c r="I18" s="603"/>
      <c r="J18" s="402"/>
      <c r="K18" s="404"/>
      <c r="L18" s="397"/>
    </row>
    <row r="19" spans="1:12" ht="21.75" customHeight="1" x14ac:dyDescent="0.25">
      <c r="A19" s="399" t="str">
        <f>+G11</f>
        <v>Variable 3</v>
      </c>
      <c r="B19" s="400"/>
      <c r="C19" s="401"/>
      <c r="D19" s="402"/>
      <c r="E19" s="401"/>
      <c r="F19" s="402"/>
      <c r="G19" s="401"/>
      <c r="H19" s="402"/>
      <c r="I19" s="401"/>
      <c r="J19" s="402"/>
      <c r="K19" s="404"/>
      <c r="L19" s="397"/>
    </row>
    <row r="20" spans="1:12" ht="21.75" customHeight="1" x14ac:dyDescent="0.25">
      <c r="A20" s="399" t="str">
        <f>+H11</f>
        <v>Variable 4</v>
      </c>
      <c r="B20" s="400"/>
      <c r="C20" s="401"/>
      <c r="D20" s="402"/>
      <c r="E20" s="401"/>
      <c r="F20" s="402"/>
      <c r="G20" s="401"/>
      <c r="H20" s="402"/>
      <c r="I20" s="401"/>
      <c r="J20" s="402"/>
      <c r="K20" s="404"/>
      <c r="L20" s="397"/>
    </row>
    <row r="21" spans="1:12" ht="21.75" customHeight="1" x14ac:dyDescent="0.25">
      <c r="A21" s="399" t="str">
        <f>+I11</f>
        <v>Variable 5</v>
      </c>
      <c r="B21" s="400"/>
      <c r="C21" s="401"/>
      <c r="D21" s="402"/>
      <c r="E21" s="401"/>
      <c r="F21" s="402"/>
      <c r="G21" s="401"/>
      <c r="H21" s="402"/>
      <c r="I21" s="401"/>
      <c r="J21" s="402"/>
      <c r="K21" s="404"/>
      <c r="L21" s="397"/>
    </row>
    <row r="22" spans="1:12" ht="21.75" customHeight="1" thickBot="1" x14ac:dyDescent="0.3">
      <c r="A22" s="399" t="str">
        <f>+J11</f>
        <v>Variable 6</v>
      </c>
      <c r="B22" s="400"/>
      <c r="C22" s="405"/>
      <c r="D22" s="406"/>
      <c r="E22" s="405"/>
      <c r="F22" s="406"/>
      <c r="G22" s="405"/>
      <c r="H22" s="406"/>
      <c r="I22" s="405"/>
      <c r="J22" s="406"/>
      <c r="K22" s="404"/>
      <c r="L22" s="398"/>
    </row>
    <row r="23" spans="1:12" ht="18" customHeight="1" x14ac:dyDescent="0.25">
      <c r="A23" s="431" t="s">
        <v>49</v>
      </c>
      <c r="B23" s="206" t="s">
        <v>50</v>
      </c>
      <c r="C23" s="435" t="s">
        <v>51</v>
      </c>
      <c r="D23" s="435"/>
      <c r="E23" s="413" t="s">
        <v>52</v>
      </c>
      <c r="F23" s="413"/>
      <c r="G23" s="414"/>
      <c r="H23" s="415" t="s">
        <v>53</v>
      </c>
      <c r="I23" s="28"/>
      <c r="J23" s="28"/>
      <c r="K23" s="29"/>
      <c r="L23" s="417">
        <v>11</v>
      </c>
    </row>
    <row r="24" spans="1:12" ht="19.5" customHeight="1" x14ac:dyDescent="0.25">
      <c r="A24" s="432"/>
      <c r="B24" s="30" t="s">
        <v>54</v>
      </c>
      <c r="C24" s="31" t="s">
        <v>55</v>
      </c>
      <c r="D24" s="31" t="s">
        <v>56</v>
      </c>
      <c r="E24" s="32" t="s">
        <v>57</v>
      </c>
      <c r="F24" s="33" t="s">
        <v>58</v>
      </c>
      <c r="G24" s="34" t="s">
        <v>59</v>
      </c>
      <c r="H24" s="416"/>
      <c r="I24" s="35"/>
      <c r="J24" s="36"/>
      <c r="K24" s="37"/>
      <c r="L24" s="418"/>
    </row>
    <row r="25" spans="1:12" ht="20.25" customHeight="1" x14ac:dyDescent="0.25">
      <c r="A25" s="433"/>
      <c r="B25" s="38">
        <v>1</v>
      </c>
      <c r="C25" s="501">
        <v>0.88</v>
      </c>
      <c r="D25" s="39"/>
      <c r="E25" s="40"/>
      <c r="F25" s="40"/>
      <c r="G25" s="40"/>
      <c r="H25" s="40"/>
      <c r="I25" s="35"/>
      <c r="J25" s="41"/>
      <c r="K25" s="37"/>
      <c r="L25" s="418"/>
    </row>
    <row r="26" spans="1:12" ht="15.75" customHeight="1" x14ac:dyDescent="0.25">
      <c r="A26" s="433"/>
      <c r="B26" s="42">
        <v>2</v>
      </c>
      <c r="C26" s="419"/>
      <c r="D26" s="94">
        <v>0.85</v>
      </c>
      <c r="E26" s="199">
        <v>0.84</v>
      </c>
      <c r="F26" s="199">
        <v>0.85</v>
      </c>
      <c r="G26" s="199">
        <v>0.86</v>
      </c>
      <c r="H26" s="199"/>
      <c r="I26" s="35"/>
      <c r="J26" s="41"/>
      <c r="K26" s="37"/>
      <c r="L26" s="418"/>
    </row>
    <row r="27" spans="1:12" ht="17.25" customHeight="1" x14ac:dyDescent="0.3">
      <c r="A27" s="433"/>
      <c r="B27" s="42">
        <v>3</v>
      </c>
      <c r="C27" s="419"/>
      <c r="D27" s="43"/>
      <c r="E27" s="40"/>
      <c r="F27" s="40"/>
      <c r="G27" s="40"/>
      <c r="H27" s="40"/>
      <c r="I27" s="44"/>
      <c r="J27" s="41"/>
      <c r="K27" s="37"/>
      <c r="L27" s="418"/>
    </row>
    <row r="28" spans="1:12" ht="16.5" customHeight="1" thickBot="1" x14ac:dyDescent="0.3">
      <c r="A28" s="434"/>
      <c r="B28" s="45">
        <v>4</v>
      </c>
      <c r="C28" s="420"/>
      <c r="D28" s="95">
        <v>0.88</v>
      </c>
      <c r="E28" s="199">
        <v>0.84</v>
      </c>
      <c r="F28" s="199">
        <v>0.88</v>
      </c>
      <c r="G28" s="199">
        <v>0.88</v>
      </c>
      <c r="H28" s="222"/>
      <c r="I28" s="48"/>
      <c r="J28" s="49"/>
      <c r="K28" s="50"/>
      <c r="L28" s="418"/>
    </row>
    <row r="29" spans="1:12" ht="53.25" customHeight="1" x14ac:dyDescent="0.25">
      <c r="A29" s="51" t="s">
        <v>60</v>
      </c>
      <c r="B29" s="456" t="s">
        <v>536</v>
      </c>
      <c r="C29" s="456"/>
      <c r="D29" s="456"/>
      <c r="E29" s="456"/>
      <c r="F29" s="456"/>
      <c r="G29" s="456"/>
      <c r="H29" s="456"/>
      <c r="I29" s="456"/>
      <c r="J29" s="456"/>
      <c r="K29" s="456"/>
      <c r="L29" s="52">
        <v>12</v>
      </c>
    </row>
    <row r="30" spans="1:12" ht="115.5" customHeight="1" thickBot="1" x14ac:dyDescent="0.3">
      <c r="A30" s="202" t="s">
        <v>62</v>
      </c>
      <c r="B30" s="457"/>
      <c r="C30" s="458"/>
      <c r="D30" s="458"/>
      <c r="E30" s="458"/>
      <c r="F30" s="458"/>
      <c r="G30" s="458"/>
      <c r="H30" s="458"/>
      <c r="I30" s="458"/>
      <c r="J30" s="458"/>
      <c r="K30" s="459"/>
      <c r="L30" s="204">
        <v>13</v>
      </c>
    </row>
    <row r="31" spans="1:12" ht="30.75" customHeight="1" x14ac:dyDescent="0.25">
      <c r="A31" s="425" t="s">
        <v>64</v>
      </c>
      <c r="B31" s="409" t="s">
        <v>65</v>
      </c>
      <c r="C31" s="409"/>
      <c r="D31" s="460" t="s">
        <v>537</v>
      </c>
      <c r="E31" s="460"/>
      <c r="F31" s="460"/>
      <c r="G31" s="460"/>
      <c r="H31" s="205" t="s">
        <v>67</v>
      </c>
      <c r="I31" s="460" t="s">
        <v>538</v>
      </c>
      <c r="J31" s="460"/>
      <c r="K31" s="460"/>
      <c r="L31" s="427">
        <v>14</v>
      </c>
    </row>
    <row r="32" spans="1:12" ht="36" customHeight="1" x14ac:dyDescent="0.25">
      <c r="A32" s="425"/>
      <c r="B32" s="430" t="s">
        <v>16</v>
      </c>
      <c r="C32" s="430"/>
      <c r="D32" s="461" t="s">
        <v>539</v>
      </c>
      <c r="E32" s="462"/>
      <c r="F32" s="462"/>
      <c r="G32" s="463"/>
      <c r="H32" s="205" t="s">
        <v>70</v>
      </c>
      <c r="I32" s="472" t="s">
        <v>540</v>
      </c>
      <c r="J32" s="460"/>
      <c r="K32" s="460"/>
      <c r="L32" s="428"/>
    </row>
    <row r="33" spans="1:12" ht="30.75" customHeight="1" thickBot="1" x14ac:dyDescent="0.3">
      <c r="A33" s="425"/>
      <c r="B33" s="409" t="s">
        <v>72</v>
      </c>
      <c r="C33" s="409"/>
      <c r="D33" s="464" t="s">
        <v>541</v>
      </c>
      <c r="E33" s="465"/>
      <c r="F33" s="465"/>
      <c r="G33" s="465"/>
      <c r="H33" s="465"/>
      <c r="I33" s="465"/>
      <c r="J33" s="465"/>
      <c r="K33" s="466"/>
      <c r="L33" s="429"/>
    </row>
    <row r="34" spans="1:12" ht="30.75" customHeight="1" x14ac:dyDescent="0.25">
      <c r="A34" s="407" t="s">
        <v>73</v>
      </c>
      <c r="B34" s="409" t="s">
        <v>65</v>
      </c>
      <c r="C34" s="409"/>
      <c r="D34" s="410" t="s">
        <v>74</v>
      </c>
      <c r="E34" s="411"/>
      <c r="F34" s="411"/>
      <c r="G34" s="412"/>
      <c r="H34" s="205" t="s">
        <v>67</v>
      </c>
      <c r="I34" s="410" t="s">
        <v>75</v>
      </c>
      <c r="J34" s="411"/>
      <c r="K34" s="412"/>
      <c r="L34" s="427">
        <v>15</v>
      </c>
    </row>
    <row r="35" spans="1:12" ht="30.75" customHeight="1" thickBot="1" x14ac:dyDescent="0.3">
      <c r="A35" s="408"/>
      <c r="B35" s="436" t="s">
        <v>70</v>
      </c>
      <c r="C35" s="436"/>
      <c r="D35" s="437" t="s">
        <v>76</v>
      </c>
      <c r="E35" s="438"/>
      <c r="F35" s="438"/>
      <c r="G35" s="439"/>
      <c r="H35" s="59" t="s">
        <v>72</v>
      </c>
      <c r="I35" s="440" t="s">
        <v>77</v>
      </c>
      <c r="J35" s="438"/>
      <c r="K35" s="439"/>
      <c r="L35" s="429"/>
    </row>
  </sheetData>
  <mergeCells count="83">
    <mergeCell ref="A5:K5"/>
    <mergeCell ref="D1:E4"/>
    <mergeCell ref="F1:H2"/>
    <mergeCell ref="I1:K2"/>
    <mergeCell ref="F3:H4"/>
    <mergeCell ref="I3:K4"/>
    <mergeCell ref="A6:K6"/>
    <mergeCell ref="B7:E7"/>
    <mergeCell ref="G7:K7"/>
    <mergeCell ref="B8:E8"/>
    <mergeCell ref="F8:H8"/>
    <mergeCell ref="I8:K8"/>
    <mergeCell ref="B9:K9"/>
    <mergeCell ref="B10:E10"/>
    <mergeCell ref="G10:K10"/>
    <mergeCell ref="B11:C11"/>
    <mergeCell ref="B12:F12"/>
    <mergeCell ref="H12:K12"/>
    <mergeCell ref="B13:I13"/>
    <mergeCell ref="B14:C14"/>
    <mergeCell ref="A16:B16"/>
    <mergeCell ref="C16:D16"/>
    <mergeCell ref="E16:F16"/>
    <mergeCell ref="G16:H16"/>
    <mergeCell ref="I16:J16"/>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I19:J19"/>
    <mergeCell ref="I20:J20"/>
    <mergeCell ref="A21:B21"/>
    <mergeCell ref="C21:D21"/>
    <mergeCell ref="E21:F21"/>
    <mergeCell ref="G21:H21"/>
    <mergeCell ref="I21:J21"/>
    <mergeCell ref="A20:B20"/>
    <mergeCell ref="C20:D20"/>
    <mergeCell ref="E20:F20"/>
    <mergeCell ref="G20:H20"/>
    <mergeCell ref="A22:B22"/>
    <mergeCell ref="C22:D22"/>
    <mergeCell ref="E22:F22"/>
    <mergeCell ref="G22:H22"/>
    <mergeCell ref="I22:J22"/>
    <mergeCell ref="A34:A35"/>
    <mergeCell ref="B34:C34"/>
    <mergeCell ref="D34:G34"/>
    <mergeCell ref="I34:K34"/>
    <mergeCell ref="E23:G23"/>
    <mergeCell ref="H23:H24"/>
    <mergeCell ref="L23:L28"/>
    <mergeCell ref="C25:C28"/>
    <mergeCell ref="B29:K29"/>
    <mergeCell ref="B30:K30"/>
    <mergeCell ref="A31:A33"/>
    <mergeCell ref="B31:C31"/>
    <mergeCell ref="D31:G31"/>
    <mergeCell ref="I31:K31"/>
    <mergeCell ref="L31:L33"/>
    <mergeCell ref="B32:C32"/>
    <mergeCell ref="A23:A28"/>
    <mergeCell ref="C23:D23"/>
    <mergeCell ref="L34:L35"/>
    <mergeCell ref="B35:C35"/>
    <mergeCell ref="D35:G35"/>
    <mergeCell ref="I35:K35"/>
    <mergeCell ref="D32:G32"/>
    <mergeCell ref="I32:K32"/>
    <mergeCell ref="B33:C33"/>
    <mergeCell ref="D33:K33"/>
  </mergeCells>
  <hyperlinks>
    <hyperlink ref="I32" r:id="rId1"/>
    <hyperlink ref="D35" r:id="rId2" display="wcastro@ins.gov.co/svillarreal@ins.gov.co"/>
    <hyperlink ref="A1" location="Índice!A1" display="volver"/>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5"/>
  <sheetViews>
    <sheetView showGridLines="0" showWhiteSpace="0" view="pageBreakPreview" zoomScale="80" zoomScaleNormal="70" zoomScaleSheetLayoutView="80" workbookViewId="0"/>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80" t="s">
        <v>98</v>
      </c>
      <c r="B1" s="1"/>
      <c r="C1" s="1"/>
      <c r="D1" s="360" t="s">
        <v>0</v>
      </c>
      <c r="E1" s="361"/>
      <c r="F1" s="361" t="s">
        <v>1</v>
      </c>
      <c r="G1" s="361"/>
      <c r="H1" s="361"/>
      <c r="I1" s="361" t="s">
        <v>2</v>
      </c>
      <c r="J1" s="361"/>
      <c r="K1" s="361"/>
    </row>
    <row r="2" spans="1:12" ht="27" customHeight="1" x14ac:dyDescent="0.25">
      <c r="A2" s="1"/>
      <c r="B2" s="1"/>
      <c r="C2" s="1"/>
      <c r="D2" s="361"/>
      <c r="E2" s="361"/>
      <c r="F2" s="361"/>
      <c r="G2" s="361"/>
      <c r="H2" s="361"/>
      <c r="I2" s="361"/>
      <c r="J2" s="361"/>
      <c r="K2" s="361"/>
    </row>
    <row r="3" spans="1:12" ht="17.25" customHeight="1" x14ac:dyDescent="0.25">
      <c r="A3" s="1"/>
      <c r="B3" s="1"/>
      <c r="C3" s="1"/>
      <c r="D3" s="361"/>
      <c r="E3" s="361"/>
      <c r="F3" s="361" t="s">
        <v>3</v>
      </c>
      <c r="G3" s="361"/>
      <c r="H3" s="361"/>
      <c r="I3" s="363">
        <v>44246</v>
      </c>
      <c r="J3" s="363"/>
      <c r="K3" s="363"/>
    </row>
    <row r="4" spans="1:12" ht="17.25" customHeight="1" thickBot="1" x14ac:dyDescent="0.3">
      <c r="A4" s="1"/>
      <c r="B4" s="1"/>
      <c r="C4" s="1"/>
      <c r="D4" s="362"/>
      <c r="E4" s="362"/>
      <c r="F4" s="362"/>
      <c r="G4" s="362"/>
      <c r="H4" s="362"/>
      <c r="I4" s="364"/>
      <c r="J4" s="364"/>
      <c r="K4" s="364"/>
    </row>
    <row r="5" spans="1:12" ht="36.75" customHeight="1" thickBot="1" x14ac:dyDescent="0.3">
      <c r="A5" s="357" t="s">
        <v>4</v>
      </c>
      <c r="B5" s="358"/>
      <c r="C5" s="358"/>
      <c r="D5" s="358"/>
      <c r="E5" s="358"/>
      <c r="F5" s="358"/>
      <c r="G5" s="358"/>
      <c r="H5" s="358"/>
      <c r="I5" s="358"/>
      <c r="J5" s="358"/>
      <c r="K5" s="359"/>
      <c r="L5" s="2"/>
    </row>
    <row r="6" spans="1:12" ht="27" customHeight="1" thickBot="1" x14ac:dyDescent="0.3">
      <c r="A6" s="365" t="s">
        <v>5</v>
      </c>
      <c r="B6" s="366"/>
      <c r="C6" s="366"/>
      <c r="D6" s="366"/>
      <c r="E6" s="366"/>
      <c r="F6" s="366"/>
      <c r="G6" s="366"/>
      <c r="H6" s="366"/>
      <c r="I6" s="366"/>
      <c r="J6" s="366"/>
      <c r="K6" s="367"/>
      <c r="L6" s="2"/>
    </row>
    <row r="7" spans="1:12" ht="53.25" customHeight="1" thickBot="1" x14ac:dyDescent="0.3">
      <c r="A7" s="3" t="s">
        <v>6</v>
      </c>
      <c r="B7" s="368" t="s">
        <v>542</v>
      </c>
      <c r="C7" s="368"/>
      <c r="D7" s="368"/>
      <c r="E7" s="368"/>
      <c r="F7" s="4" t="s">
        <v>8</v>
      </c>
      <c r="G7" s="369" t="s">
        <v>120</v>
      </c>
      <c r="H7" s="370"/>
      <c r="I7" s="370"/>
      <c r="J7" s="370"/>
      <c r="K7" s="371"/>
      <c r="L7" s="5">
        <v>1</v>
      </c>
    </row>
    <row r="8" spans="1:12" ht="53.25" customHeight="1" thickBot="1" x14ac:dyDescent="0.3">
      <c r="A8" s="202" t="s">
        <v>10</v>
      </c>
      <c r="B8" s="372" t="s">
        <v>440</v>
      </c>
      <c r="C8" s="373"/>
      <c r="D8" s="373"/>
      <c r="E8" s="374"/>
      <c r="F8" s="372"/>
      <c r="G8" s="373"/>
      <c r="H8" s="374"/>
      <c r="I8" s="372"/>
      <c r="J8" s="373"/>
      <c r="K8" s="375"/>
      <c r="L8" s="5">
        <v>2</v>
      </c>
    </row>
    <row r="9" spans="1:12" ht="53.25" customHeight="1" thickBot="1" x14ac:dyDescent="0.3">
      <c r="A9" s="7" t="s">
        <v>12</v>
      </c>
      <c r="B9" s="376" t="s">
        <v>543</v>
      </c>
      <c r="C9" s="377"/>
      <c r="D9" s="377"/>
      <c r="E9" s="377"/>
      <c r="F9" s="377"/>
      <c r="G9" s="377"/>
      <c r="H9" s="377"/>
      <c r="I9" s="377"/>
      <c r="J9" s="377"/>
      <c r="K9" s="378"/>
      <c r="L9" s="5">
        <v>3</v>
      </c>
    </row>
    <row r="10" spans="1:12" ht="30" customHeight="1" thickBot="1" x14ac:dyDescent="0.3">
      <c r="A10" s="7" t="s">
        <v>14</v>
      </c>
      <c r="B10" s="379" t="s">
        <v>544</v>
      </c>
      <c r="C10" s="380"/>
      <c r="D10" s="380"/>
      <c r="E10" s="380"/>
      <c r="F10" s="202" t="s">
        <v>16</v>
      </c>
      <c r="G10" s="381" t="s">
        <v>545</v>
      </c>
      <c r="H10" s="382"/>
      <c r="I10" s="382"/>
      <c r="J10" s="382"/>
      <c r="K10" s="383"/>
      <c r="L10" s="5">
        <v>4</v>
      </c>
    </row>
    <row r="11" spans="1:12" ht="178.5" customHeight="1" thickBot="1" x14ac:dyDescent="0.3">
      <c r="A11" s="202" t="s">
        <v>18</v>
      </c>
      <c r="B11" s="372" t="s">
        <v>102</v>
      </c>
      <c r="C11" s="374"/>
      <c r="D11" s="202" t="s">
        <v>20</v>
      </c>
      <c r="E11" s="9" t="s">
        <v>546</v>
      </c>
      <c r="F11" s="64" t="s">
        <v>547</v>
      </c>
      <c r="G11" s="64"/>
      <c r="H11" s="64"/>
      <c r="I11" s="64"/>
      <c r="J11" s="64"/>
      <c r="K11" s="64"/>
      <c r="L11" s="5">
        <v>5</v>
      </c>
    </row>
    <row r="12" spans="1:12" ht="117" customHeight="1" thickBot="1" x14ac:dyDescent="0.3">
      <c r="A12" s="202" t="s">
        <v>24</v>
      </c>
      <c r="B12" s="384" t="s">
        <v>548</v>
      </c>
      <c r="C12" s="385"/>
      <c r="D12" s="385"/>
      <c r="E12" s="385"/>
      <c r="F12" s="385"/>
      <c r="G12" s="202" t="s">
        <v>26</v>
      </c>
      <c r="H12" s="384" t="s">
        <v>549</v>
      </c>
      <c r="I12" s="385"/>
      <c r="J12" s="385"/>
      <c r="K12" s="389"/>
      <c r="L12" s="5">
        <v>6</v>
      </c>
    </row>
    <row r="13" spans="1:12" ht="51" customHeight="1" thickBot="1" x14ac:dyDescent="0.3">
      <c r="A13" s="202" t="s">
        <v>28</v>
      </c>
      <c r="B13" s="384" t="s">
        <v>550</v>
      </c>
      <c r="C13" s="385"/>
      <c r="D13" s="385"/>
      <c r="E13" s="385"/>
      <c r="F13" s="385"/>
      <c r="G13" s="385"/>
      <c r="H13" s="385"/>
      <c r="I13" s="389"/>
      <c r="J13" s="202" t="s">
        <v>30</v>
      </c>
      <c r="K13" s="200" t="s">
        <v>31</v>
      </c>
      <c r="L13" s="203">
        <v>7</v>
      </c>
    </row>
    <row r="14" spans="1:12" ht="51" customHeight="1" thickBot="1" x14ac:dyDescent="0.3">
      <c r="A14" s="202" t="s">
        <v>32</v>
      </c>
      <c r="B14" s="390" t="s">
        <v>111</v>
      </c>
      <c r="C14" s="391"/>
      <c r="D14" s="202" t="s">
        <v>34</v>
      </c>
      <c r="E14" s="13" t="s">
        <v>249</v>
      </c>
      <c r="F14" s="202" t="s">
        <v>36</v>
      </c>
      <c r="G14" s="201">
        <v>15</v>
      </c>
      <c r="H14" s="202" t="s">
        <v>37</v>
      </c>
      <c r="I14" s="223">
        <v>4.5</v>
      </c>
      <c r="J14" s="202" t="s">
        <v>38</v>
      </c>
      <c r="K14" s="223">
        <v>2020</v>
      </c>
      <c r="L14" s="203">
        <v>8</v>
      </c>
    </row>
    <row r="15" spans="1:12" ht="51" customHeight="1" thickBot="1" x14ac:dyDescent="0.3">
      <c r="A15" s="17" t="s">
        <v>40</v>
      </c>
      <c r="B15" s="18" t="s">
        <v>41</v>
      </c>
      <c r="C15" s="19">
        <v>2015</v>
      </c>
      <c r="D15" s="21"/>
      <c r="E15" s="21"/>
      <c r="F15" s="22" t="s">
        <v>42</v>
      </c>
      <c r="G15" s="23">
        <v>2020</v>
      </c>
      <c r="H15" s="21"/>
      <c r="I15" s="21"/>
      <c r="J15" s="21"/>
      <c r="K15" s="24"/>
      <c r="L15" s="203">
        <v>9</v>
      </c>
    </row>
    <row r="16" spans="1:12" ht="18.75" customHeight="1" x14ac:dyDescent="0.25">
      <c r="A16" s="392" t="s">
        <v>43</v>
      </c>
      <c r="B16" s="393"/>
      <c r="C16" s="394" t="s">
        <v>44</v>
      </c>
      <c r="D16" s="395"/>
      <c r="E16" s="394" t="s">
        <v>45</v>
      </c>
      <c r="F16" s="395"/>
      <c r="G16" s="394" t="s">
        <v>46</v>
      </c>
      <c r="H16" s="395"/>
      <c r="I16" s="394" t="s">
        <v>47</v>
      </c>
      <c r="J16" s="395"/>
      <c r="K16" s="25" t="s">
        <v>48</v>
      </c>
      <c r="L16" s="396">
        <v>10</v>
      </c>
    </row>
    <row r="17" spans="1:12" ht="120.75" customHeight="1" x14ac:dyDescent="0.25">
      <c r="A17" s="399" t="str">
        <f>+E11</f>
        <v>Número de resoluciones que aclaran, modifican, adicionan o revocan los conceptos toxicológicos, dictámenes técnicos Toxicologicos y sus modificaciones emitidos, en cuanto a la categoría toxicológica y la inclusión o no de frases de advertencia</v>
      </c>
      <c r="B17" s="400"/>
      <c r="C17" s="401"/>
      <c r="D17" s="402"/>
      <c r="E17" s="401"/>
      <c r="F17" s="402"/>
      <c r="G17" s="401"/>
      <c r="H17" s="402"/>
      <c r="I17" s="401"/>
      <c r="J17" s="402"/>
      <c r="K17" s="403"/>
      <c r="L17" s="397"/>
    </row>
    <row r="18" spans="1:12" ht="81" customHeight="1" thickBot="1" x14ac:dyDescent="0.3">
      <c r="A18" s="399" t="str">
        <f>+F11</f>
        <v>Número total de resoluciones notificadas por las cuales se emiten conceptos toxicológicos, dictámenes técnicos toxicológicos y sus modificaciones</v>
      </c>
      <c r="B18" s="400"/>
      <c r="C18" s="401"/>
      <c r="D18" s="402"/>
      <c r="E18" s="401"/>
      <c r="F18" s="402"/>
      <c r="G18" s="401"/>
      <c r="H18" s="402"/>
      <c r="I18" s="401"/>
      <c r="J18" s="402"/>
      <c r="K18" s="404"/>
      <c r="L18" s="397"/>
    </row>
    <row r="19" spans="1:12" ht="21.75" hidden="1" customHeight="1" x14ac:dyDescent="0.25">
      <c r="A19" s="399">
        <f>+G11</f>
        <v>0</v>
      </c>
      <c r="B19" s="400"/>
      <c r="C19" s="401"/>
      <c r="D19" s="402"/>
      <c r="E19" s="401"/>
      <c r="F19" s="402"/>
      <c r="G19" s="401"/>
      <c r="H19" s="402"/>
      <c r="I19" s="401"/>
      <c r="J19" s="402"/>
      <c r="K19" s="404"/>
      <c r="L19" s="397"/>
    </row>
    <row r="20" spans="1:12" ht="21.75" hidden="1" customHeight="1" x14ac:dyDescent="0.25">
      <c r="A20" s="399">
        <f>+H11</f>
        <v>0</v>
      </c>
      <c r="B20" s="400"/>
      <c r="C20" s="401"/>
      <c r="D20" s="402"/>
      <c r="E20" s="401"/>
      <c r="F20" s="402"/>
      <c r="G20" s="401"/>
      <c r="H20" s="402"/>
      <c r="I20" s="401"/>
      <c r="J20" s="402"/>
      <c r="K20" s="404"/>
      <c r="L20" s="397"/>
    </row>
    <row r="21" spans="1:12" ht="21.75" hidden="1" customHeight="1" x14ac:dyDescent="0.25">
      <c r="A21" s="399">
        <f>+I11</f>
        <v>0</v>
      </c>
      <c r="B21" s="400"/>
      <c r="C21" s="401"/>
      <c r="D21" s="402"/>
      <c r="E21" s="401"/>
      <c r="F21" s="402"/>
      <c r="G21" s="401"/>
      <c r="H21" s="402"/>
      <c r="I21" s="401"/>
      <c r="J21" s="402"/>
      <c r="K21" s="404"/>
      <c r="L21" s="397"/>
    </row>
    <row r="22" spans="1:12" ht="21.75" hidden="1" customHeight="1" thickBot="1" x14ac:dyDescent="0.3">
      <c r="A22" s="399">
        <f>+J11</f>
        <v>0</v>
      </c>
      <c r="B22" s="400"/>
      <c r="C22" s="405"/>
      <c r="D22" s="406"/>
      <c r="E22" s="405"/>
      <c r="F22" s="406"/>
      <c r="G22" s="405"/>
      <c r="H22" s="406"/>
      <c r="I22" s="405"/>
      <c r="J22" s="406"/>
      <c r="K22" s="404"/>
      <c r="L22" s="398"/>
    </row>
    <row r="23" spans="1:12" ht="18" customHeight="1" x14ac:dyDescent="0.25">
      <c r="A23" s="431" t="s">
        <v>49</v>
      </c>
      <c r="B23" s="206" t="s">
        <v>50</v>
      </c>
      <c r="C23" s="435" t="s">
        <v>51</v>
      </c>
      <c r="D23" s="435"/>
      <c r="E23" s="413" t="s">
        <v>52</v>
      </c>
      <c r="F23" s="413"/>
      <c r="G23" s="414"/>
      <c r="H23" s="415" t="s">
        <v>53</v>
      </c>
      <c r="I23" s="28"/>
      <c r="J23" s="28"/>
      <c r="K23" s="29"/>
      <c r="L23" s="417">
        <v>11</v>
      </c>
    </row>
    <row r="24" spans="1:12" ht="19.5" customHeight="1" x14ac:dyDescent="0.25">
      <c r="A24" s="432"/>
      <c r="B24" s="30" t="s">
        <v>54</v>
      </c>
      <c r="C24" s="31" t="s">
        <v>55</v>
      </c>
      <c r="D24" s="31" t="s">
        <v>56</v>
      </c>
      <c r="E24" s="32" t="s">
        <v>57</v>
      </c>
      <c r="F24" s="33" t="s">
        <v>58</v>
      </c>
      <c r="G24" s="34" t="s">
        <v>59</v>
      </c>
      <c r="H24" s="416"/>
      <c r="I24" s="35"/>
      <c r="J24" s="36"/>
      <c r="K24" s="37"/>
      <c r="L24" s="418"/>
    </row>
    <row r="25" spans="1:12" ht="20.25" customHeight="1" x14ac:dyDescent="0.25">
      <c r="A25" s="433"/>
      <c r="B25" s="38">
        <v>1</v>
      </c>
      <c r="C25" s="493">
        <v>4.5</v>
      </c>
      <c r="D25" s="89"/>
      <c r="E25" s="70"/>
      <c r="F25" s="70"/>
      <c r="G25" s="70"/>
      <c r="H25" s="70"/>
      <c r="I25" s="35"/>
      <c r="J25" s="41"/>
      <c r="K25" s="37"/>
      <c r="L25" s="418"/>
    </row>
    <row r="26" spans="1:12" ht="15.75" customHeight="1" x14ac:dyDescent="0.25">
      <c r="A26" s="433"/>
      <c r="B26" s="42">
        <v>2</v>
      </c>
      <c r="C26" s="493"/>
      <c r="D26" s="224">
        <v>4.5</v>
      </c>
      <c r="E26" s="70">
        <v>4.5999999999999996</v>
      </c>
      <c r="F26" s="70">
        <v>4.5</v>
      </c>
      <c r="G26" s="70">
        <v>4.4000000000000004</v>
      </c>
      <c r="H26" s="70">
        <f>IFERROR(E17/E18*100,0)</f>
        <v>0</v>
      </c>
      <c r="I26" s="35"/>
      <c r="J26" s="41"/>
      <c r="K26" s="37"/>
      <c r="L26" s="418"/>
    </row>
    <row r="27" spans="1:12" ht="17.25" customHeight="1" x14ac:dyDescent="0.3">
      <c r="A27" s="433"/>
      <c r="B27" s="42">
        <v>3</v>
      </c>
      <c r="C27" s="493"/>
      <c r="D27" s="224"/>
      <c r="E27" s="70"/>
      <c r="F27" s="70"/>
      <c r="G27" s="70"/>
      <c r="H27" s="70"/>
      <c r="I27" s="44"/>
      <c r="J27" s="41"/>
      <c r="K27" s="37"/>
      <c r="L27" s="418"/>
    </row>
    <row r="28" spans="1:12" ht="16.5" customHeight="1" thickBot="1" x14ac:dyDescent="0.3">
      <c r="A28" s="434"/>
      <c r="B28" s="45">
        <v>4</v>
      </c>
      <c r="C28" s="494"/>
      <c r="D28" s="225">
        <v>4.5</v>
      </c>
      <c r="E28" s="71">
        <v>4.5999999999999996</v>
      </c>
      <c r="F28" s="71">
        <v>4.5</v>
      </c>
      <c r="G28" s="71">
        <v>4.4000000000000004</v>
      </c>
      <c r="H28" s="71">
        <f>IFERROR(I17/I18*100,0)</f>
        <v>0</v>
      </c>
      <c r="I28" s="48"/>
      <c r="J28" s="49"/>
      <c r="K28" s="50"/>
      <c r="L28" s="418"/>
    </row>
    <row r="29" spans="1:12" ht="49.5" customHeight="1" x14ac:dyDescent="0.25">
      <c r="A29" s="51" t="s">
        <v>551</v>
      </c>
      <c r="B29" s="421" t="s">
        <v>552</v>
      </c>
      <c r="C29" s="421"/>
      <c r="D29" s="421"/>
      <c r="E29" s="421"/>
      <c r="F29" s="421"/>
      <c r="G29" s="421"/>
      <c r="H29" s="421"/>
      <c r="I29" s="421"/>
      <c r="J29" s="421"/>
      <c r="K29" s="421"/>
      <c r="L29" s="52">
        <v>12</v>
      </c>
    </row>
    <row r="30" spans="1:12" ht="95.25" customHeight="1" thickBot="1" x14ac:dyDescent="0.3">
      <c r="A30" s="202" t="s">
        <v>62</v>
      </c>
      <c r="B30" s="422" t="s">
        <v>553</v>
      </c>
      <c r="C30" s="423"/>
      <c r="D30" s="423"/>
      <c r="E30" s="423"/>
      <c r="F30" s="423"/>
      <c r="G30" s="423"/>
      <c r="H30" s="423"/>
      <c r="I30" s="423"/>
      <c r="J30" s="423"/>
      <c r="K30" s="424"/>
      <c r="L30" s="204">
        <v>13</v>
      </c>
    </row>
    <row r="31" spans="1:12" ht="30.75" customHeight="1" x14ac:dyDescent="0.25">
      <c r="A31" s="425" t="s">
        <v>64</v>
      </c>
      <c r="B31" s="409" t="s">
        <v>65</v>
      </c>
      <c r="C31" s="409"/>
      <c r="D31" s="426" t="s">
        <v>554</v>
      </c>
      <c r="E31" s="426"/>
      <c r="F31" s="426"/>
      <c r="G31" s="426"/>
      <c r="H31" s="205" t="s">
        <v>67</v>
      </c>
      <c r="I31" s="426" t="s">
        <v>555</v>
      </c>
      <c r="J31" s="426"/>
      <c r="K31" s="426"/>
      <c r="L31" s="427">
        <v>14</v>
      </c>
    </row>
    <row r="32" spans="1:12" ht="36" customHeight="1" x14ac:dyDescent="0.25">
      <c r="A32" s="425"/>
      <c r="B32" s="430" t="s">
        <v>16</v>
      </c>
      <c r="C32" s="430"/>
      <c r="D32" s="441" t="s">
        <v>556</v>
      </c>
      <c r="E32" s="442"/>
      <c r="F32" s="442"/>
      <c r="G32" s="443"/>
      <c r="H32" s="205" t="s">
        <v>70</v>
      </c>
      <c r="I32" s="472" t="s">
        <v>557</v>
      </c>
      <c r="J32" s="460"/>
      <c r="K32" s="460"/>
      <c r="L32" s="428"/>
    </row>
    <row r="33" spans="1:12" ht="30.75" customHeight="1" thickBot="1" x14ac:dyDescent="0.3">
      <c r="A33" s="425"/>
      <c r="B33" s="409" t="s">
        <v>72</v>
      </c>
      <c r="C33" s="409"/>
      <c r="D33" s="444" t="s">
        <v>558</v>
      </c>
      <c r="E33" s="445"/>
      <c r="F33" s="445"/>
      <c r="G33" s="445"/>
      <c r="H33" s="445"/>
      <c r="I33" s="445"/>
      <c r="J33" s="445"/>
      <c r="K33" s="446"/>
      <c r="L33" s="429"/>
    </row>
    <row r="34" spans="1:12" ht="30.75" customHeight="1" x14ac:dyDescent="0.25">
      <c r="A34" s="407" t="s">
        <v>73</v>
      </c>
      <c r="B34" s="409" t="s">
        <v>65</v>
      </c>
      <c r="C34" s="409"/>
      <c r="D34" s="410" t="s">
        <v>74</v>
      </c>
      <c r="E34" s="411"/>
      <c r="F34" s="411"/>
      <c r="G34" s="412"/>
      <c r="H34" s="205" t="s">
        <v>67</v>
      </c>
      <c r="I34" s="410" t="s">
        <v>75</v>
      </c>
      <c r="J34" s="411"/>
      <c r="K34" s="412"/>
      <c r="L34" s="427">
        <v>15</v>
      </c>
    </row>
    <row r="35" spans="1:12" ht="30.75" customHeight="1" thickBot="1" x14ac:dyDescent="0.3">
      <c r="A35" s="408"/>
      <c r="B35" s="436" t="s">
        <v>70</v>
      </c>
      <c r="C35" s="436"/>
      <c r="D35" s="437" t="s">
        <v>76</v>
      </c>
      <c r="E35" s="438"/>
      <c r="F35" s="438"/>
      <c r="G35" s="439"/>
      <c r="H35" s="59" t="s">
        <v>72</v>
      </c>
      <c r="I35" s="440" t="s">
        <v>77</v>
      </c>
      <c r="J35" s="438"/>
      <c r="K35" s="439"/>
      <c r="L35" s="429"/>
    </row>
  </sheetData>
  <mergeCells count="83">
    <mergeCell ref="A5:K5"/>
    <mergeCell ref="D1:E4"/>
    <mergeCell ref="F1:H2"/>
    <mergeCell ref="I1:K2"/>
    <mergeCell ref="F3:H4"/>
    <mergeCell ref="I3:K4"/>
    <mergeCell ref="A6:K6"/>
    <mergeCell ref="B7:E7"/>
    <mergeCell ref="G7:K7"/>
    <mergeCell ref="B8:E8"/>
    <mergeCell ref="F8:H8"/>
    <mergeCell ref="I8:K8"/>
    <mergeCell ref="B9:K9"/>
    <mergeCell ref="B10:E10"/>
    <mergeCell ref="G10:K10"/>
    <mergeCell ref="B11:C11"/>
    <mergeCell ref="B12:F12"/>
    <mergeCell ref="H12:K12"/>
    <mergeCell ref="B13:I13"/>
    <mergeCell ref="B14:C14"/>
    <mergeCell ref="A16:B16"/>
    <mergeCell ref="C16:D16"/>
    <mergeCell ref="E16:F16"/>
    <mergeCell ref="G16:H16"/>
    <mergeCell ref="I16:J16"/>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I19:J19"/>
    <mergeCell ref="I20:J20"/>
    <mergeCell ref="A21:B21"/>
    <mergeCell ref="C21:D21"/>
    <mergeCell ref="E21:F21"/>
    <mergeCell ref="G21:H21"/>
    <mergeCell ref="I21:J21"/>
    <mergeCell ref="A20:B20"/>
    <mergeCell ref="C20:D20"/>
    <mergeCell ref="E20:F20"/>
    <mergeCell ref="G20:H20"/>
    <mergeCell ref="A22:B22"/>
    <mergeCell ref="C22:D22"/>
    <mergeCell ref="E22:F22"/>
    <mergeCell ref="G22:H22"/>
    <mergeCell ref="I22:J22"/>
    <mergeCell ref="A34:A35"/>
    <mergeCell ref="B34:C34"/>
    <mergeCell ref="D34:G34"/>
    <mergeCell ref="I34:K34"/>
    <mergeCell ref="E23:G23"/>
    <mergeCell ref="H23:H24"/>
    <mergeCell ref="L23:L28"/>
    <mergeCell ref="C25:C28"/>
    <mergeCell ref="B29:K29"/>
    <mergeCell ref="B30:K30"/>
    <mergeCell ref="A31:A33"/>
    <mergeCell ref="B31:C31"/>
    <mergeCell ref="D31:G31"/>
    <mergeCell ref="I31:K31"/>
    <mergeCell ref="L31:L33"/>
    <mergeCell ref="B32:C32"/>
    <mergeCell ref="A23:A28"/>
    <mergeCell ref="C23:D23"/>
    <mergeCell ref="L34:L35"/>
    <mergeCell ref="B35:C35"/>
    <mergeCell ref="D35:G35"/>
    <mergeCell ref="I35:K35"/>
    <mergeCell ref="D32:G32"/>
    <mergeCell ref="I32:K32"/>
    <mergeCell ref="B33:C33"/>
    <mergeCell ref="D33:K33"/>
  </mergeCells>
  <hyperlinks>
    <hyperlink ref="I32" r:id="rId1"/>
    <hyperlink ref="D35" r:id="rId2" display="wcastro@ins.gov.co/svillarreal@ins.gov.co"/>
    <hyperlink ref="A1" location="Índice!A1" display="volver"/>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5"/>
  <sheetViews>
    <sheetView showGridLines="0" showWhiteSpace="0" view="pageBreakPreview" zoomScale="80" zoomScaleNormal="70" zoomScaleSheetLayoutView="80" workbookViewId="0"/>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80" t="s">
        <v>98</v>
      </c>
      <c r="B1" s="1"/>
      <c r="C1" s="1"/>
      <c r="D1" s="360" t="s">
        <v>0</v>
      </c>
      <c r="E1" s="361"/>
      <c r="F1" s="361" t="s">
        <v>1</v>
      </c>
      <c r="G1" s="361"/>
      <c r="H1" s="361"/>
      <c r="I1" s="361" t="s">
        <v>2</v>
      </c>
      <c r="J1" s="361"/>
      <c r="K1" s="361"/>
    </row>
    <row r="2" spans="1:12" ht="27" customHeight="1" x14ac:dyDescent="0.25">
      <c r="A2" s="1"/>
      <c r="B2" s="1"/>
      <c r="C2" s="1"/>
      <c r="D2" s="361"/>
      <c r="E2" s="361"/>
      <c r="F2" s="361"/>
      <c r="G2" s="361"/>
      <c r="H2" s="361"/>
      <c r="I2" s="361"/>
      <c r="J2" s="361"/>
      <c r="K2" s="361"/>
    </row>
    <row r="3" spans="1:12" ht="17.25" customHeight="1" x14ac:dyDescent="0.25">
      <c r="A3" s="1"/>
      <c r="B3" s="1"/>
      <c r="C3" s="1"/>
      <c r="D3" s="361"/>
      <c r="E3" s="361"/>
      <c r="F3" s="361" t="s">
        <v>3</v>
      </c>
      <c r="G3" s="361"/>
      <c r="H3" s="361"/>
      <c r="I3" s="363">
        <v>44246</v>
      </c>
      <c r="J3" s="363"/>
      <c r="K3" s="363"/>
    </row>
    <row r="4" spans="1:12" ht="17.25" customHeight="1" thickBot="1" x14ac:dyDescent="0.3">
      <c r="A4" s="1"/>
      <c r="B4" s="1"/>
      <c r="C4" s="1"/>
      <c r="D4" s="362"/>
      <c r="E4" s="362"/>
      <c r="F4" s="362"/>
      <c r="G4" s="362"/>
      <c r="H4" s="362"/>
      <c r="I4" s="364"/>
      <c r="J4" s="364"/>
      <c r="K4" s="364"/>
    </row>
    <row r="5" spans="1:12" ht="36.75" customHeight="1" thickBot="1" x14ac:dyDescent="0.3">
      <c r="A5" s="357" t="s">
        <v>4</v>
      </c>
      <c r="B5" s="358"/>
      <c r="C5" s="358"/>
      <c r="D5" s="358"/>
      <c r="E5" s="358"/>
      <c r="F5" s="358"/>
      <c r="G5" s="358"/>
      <c r="H5" s="358"/>
      <c r="I5" s="358"/>
      <c r="J5" s="358"/>
      <c r="K5" s="359"/>
      <c r="L5" s="2"/>
    </row>
    <row r="6" spans="1:12" ht="27" customHeight="1" thickBot="1" x14ac:dyDescent="0.3">
      <c r="A6" s="365" t="s">
        <v>5</v>
      </c>
      <c r="B6" s="366"/>
      <c r="C6" s="366"/>
      <c r="D6" s="366"/>
      <c r="E6" s="366"/>
      <c r="F6" s="366"/>
      <c r="G6" s="366"/>
      <c r="H6" s="366"/>
      <c r="I6" s="366"/>
      <c r="J6" s="366"/>
      <c r="K6" s="367"/>
      <c r="L6" s="2"/>
    </row>
    <row r="7" spans="1:12" ht="54" customHeight="1" thickBot="1" x14ac:dyDescent="0.3">
      <c r="A7" s="3" t="s">
        <v>6</v>
      </c>
      <c r="B7" s="368" t="s">
        <v>560</v>
      </c>
      <c r="C7" s="368"/>
      <c r="D7" s="368"/>
      <c r="E7" s="368"/>
      <c r="F7" s="4" t="s">
        <v>8</v>
      </c>
      <c r="G7" s="369" t="s">
        <v>120</v>
      </c>
      <c r="H7" s="370"/>
      <c r="I7" s="370"/>
      <c r="J7" s="370"/>
      <c r="K7" s="371"/>
      <c r="L7" s="5">
        <v>1</v>
      </c>
    </row>
    <row r="8" spans="1:12" ht="57" customHeight="1" thickBot="1" x14ac:dyDescent="0.3">
      <c r="A8" s="202" t="s">
        <v>10</v>
      </c>
      <c r="B8" s="372" t="s">
        <v>561</v>
      </c>
      <c r="C8" s="373"/>
      <c r="D8" s="373"/>
      <c r="E8" s="374"/>
      <c r="F8" s="372"/>
      <c r="G8" s="373"/>
      <c r="H8" s="374"/>
      <c r="I8" s="372"/>
      <c r="J8" s="373"/>
      <c r="K8" s="375"/>
      <c r="L8" s="5">
        <v>2</v>
      </c>
    </row>
    <row r="9" spans="1:12" ht="57.75" customHeight="1" thickBot="1" x14ac:dyDescent="0.3">
      <c r="A9" s="7" t="s">
        <v>12</v>
      </c>
      <c r="B9" s="376" t="s">
        <v>562</v>
      </c>
      <c r="C9" s="377"/>
      <c r="D9" s="377"/>
      <c r="E9" s="377"/>
      <c r="F9" s="377"/>
      <c r="G9" s="377"/>
      <c r="H9" s="377"/>
      <c r="I9" s="377"/>
      <c r="J9" s="377"/>
      <c r="K9" s="378"/>
      <c r="L9" s="5">
        <v>3</v>
      </c>
    </row>
    <row r="10" spans="1:12" ht="30" customHeight="1" thickBot="1" x14ac:dyDescent="0.3">
      <c r="A10" s="7" t="s">
        <v>14</v>
      </c>
      <c r="B10" s="379" t="s">
        <v>544</v>
      </c>
      <c r="C10" s="380"/>
      <c r="D10" s="380"/>
      <c r="E10" s="606"/>
      <c r="F10" s="226" t="s">
        <v>16</v>
      </c>
      <c r="G10" s="381" t="s">
        <v>545</v>
      </c>
      <c r="H10" s="382"/>
      <c r="I10" s="382"/>
      <c r="J10" s="382"/>
      <c r="K10" s="383"/>
      <c r="L10" s="5">
        <v>4</v>
      </c>
    </row>
    <row r="11" spans="1:12" ht="67.5" customHeight="1" thickBot="1" x14ac:dyDescent="0.3">
      <c r="A11" s="202" t="s">
        <v>18</v>
      </c>
      <c r="B11" s="372" t="s">
        <v>202</v>
      </c>
      <c r="C11" s="374"/>
      <c r="D11" s="226" t="s">
        <v>20</v>
      </c>
      <c r="E11" s="64" t="s">
        <v>563</v>
      </c>
      <c r="F11" s="64" t="s">
        <v>564</v>
      </c>
      <c r="G11" s="64"/>
      <c r="H11" s="64"/>
      <c r="I11" s="64"/>
      <c r="J11" s="64"/>
      <c r="K11" s="64"/>
      <c r="L11" s="5">
        <v>5</v>
      </c>
    </row>
    <row r="12" spans="1:12" ht="72.75" customHeight="1" thickBot="1" x14ac:dyDescent="0.3">
      <c r="A12" s="202" t="s">
        <v>24</v>
      </c>
      <c r="B12" s="384" t="s">
        <v>565</v>
      </c>
      <c r="C12" s="385"/>
      <c r="D12" s="385"/>
      <c r="E12" s="385"/>
      <c r="F12" s="385"/>
      <c r="G12" s="202" t="s">
        <v>26</v>
      </c>
      <c r="H12" s="384" t="s">
        <v>566</v>
      </c>
      <c r="I12" s="385"/>
      <c r="J12" s="385"/>
      <c r="K12" s="389"/>
      <c r="L12" s="5">
        <v>6</v>
      </c>
    </row>
    <row r="13" spans="1:12" ht="45.75" customHeight="1" thickBot="1" x14ac:dyDescent="0.3">
      <c r="A13" s="202" t="s">
        <v>28</v>
      </c>
      <c r="B13" s="384" t="s">
        <v>567</v>
      </c>
      <c r="C13" s="385"/>
      <c r="D13" s="385"/>
      <c r="E13" s="385"/>
      <c r="F13" s="385"/>
      <c r="G13" s="385"/>
      <c r="H13" s="385"/>
      <c r="I13" s="389"/>
      <c r="J13" s="202" t="s">
        <v>30</v>
      </c>
      <c r="K13" s="200" t="s">
        <v>31</v>
      </c>
      <c r="L13" s="203">
        <v>7</v>
      </c>
    </row>
    <row r="14" spans="1:12" ht="45.75" customHeight="1" thickBot="1" x14ac:dyDescent="0.3">
      <c r="A14" s="202" t="s">
        <v>32</v>
      </c>
      <c r="B14" s="390" t="s">
        <v>111</v>
      </c>
      <c r="C14" s="391"/>
      <c r="D14" s="202" t="s">
        <v>34</v>
      </c>
      <c r="E14" s="13" t="s">
        <v>249</v>
      </c>
      <c r="F14" s="202" t="s">
        <v>36</v>
      </c>
      <c r="G14" s="201">
        <v>15</v>
      </c>
      <c r="H14" s="202" t="s">
        <v>37</v>
      </c>
      <c r="I14" s="227">
        <v>0.68300000000000005</v>
      </c>
      <c r="J14" s="202" t="s">
        <v>38</v>
      </c>
      <c r="K14" s="228">
        <v>2020</v>
      </c>
      <c r="L14" s="203">
        <v>8</v>
      </c>
    </row>
    <row r="15" spans="1:12" ht="45.75" customHeight="1" thickBot="1" x14ac:dyDescent="0.3">
      <c r="A15" s="17" t="s">
        <v>40</v>
      </c>
      <c r="B15" s="18" t="s">
        <v>41</v>
      </c>
      <c r="C15" s="19">
        <v>2019</v>
      </c>
      <c r="D15" s="21"/>
      <c r="E15" s="21"/>
      <c r="F15" s="22" t="s">
        <v>42</v>
      </c>
      <c r="G15" s="23">
        <v>2020</v>
      </c>
      <c r="H15" s="21"/>
      <c r="I15" s="21"/>
      <c r="J15" s="21"/>
      <c r="K15" s="24"/>
      <c r="L15" s="203">
        <v>9</v>
      </c>
    </row>
    <row r="16" spans="1:12" ht="18.75" customHeight="1" x14ac:dyDescent="0.25">
      <c r="A16" s="392" t="s">
        <v>43</v>
      </c>
      <c r="B16" s="393"/>
      <c r="C16" s="394" t="s">
        <v>44</v>
      </c>
      <c r="D16" s="395"/>
      <c r="E16" s="394" t="s">
        <v>45</v>
      </c>
      <c r="F16" s="395"/>
      <c r="G16" s="394" t="s">
        <v>46</v>
      </c>
      <c r="H16" s="395"/>
      <c r="I16" s="394" t="s">
        <v>47</v>
      </c>
      <c r="J16" s="395"/>
      <c r="K16" s="25" t="s">
        <v>48</v>
      </c>
      <c r="L16" s="396">
        <v>10</v>
      </c>
    </row>
    <row r="17" spans="1:12" ht="47.25" customHeight="1" x14ac:dyDescent="0.25">
      <c r="A17" s="399" t="str">
        <f>+E11</f>
        <v>Número de personas con aumento en la calificación en el postest con respecto al pretest</v>
      </c>
      <c r="B17" s="400"/>
      <c r="C17" s="401"/>
      <c r="D17" s="402"/>
      <c r="E17" s="401"/>
      <c r="F17" s="402"/>
      <c r="G17" s="401"/>
      <c r="H17" s="402"/>
      <c r="I17" s="401"/>
      <c r="J17" s="402"/>
      <c r="K17" s="403"/>
      <c r="L17" s="397"/>
    </row>
    <row r="18" spans="1:12" ht="47.25" customHeight="1" thickBot="1" x14ac:dyDescent="0.3">
      <c r="A18" s="399" t="str">
        <f>+F11</f>
        <v>Total de personas que realizaron evaluación pretest y postest</v>
      </c>
      <c r="B18" s="400"/>
      <c r="C18" s="401"/>
      <c r="D18" s="402"/>
      <c r="E18" s="401"/>
      <c r="F18" s="402"/>
      <c r="G18" s="401"/>
      <c r="H18" s="402"/>
      <c r="I18" s="401"/>
      <c r="J18" s="402"/>
      <c r="K18" s="404"/>
      <c r="L18" s="397"/>
    </row>
    <row r="19" spans="1:12" ht="21.75" hidden="1" customHeight="1" x14ac:dyDescent="0.25">
      <c r="A19" s="399">
        <f>+G11</f>
        <v>0</v>
      </c>
      <c r="B19" s="400"/>
      <c r="C19" s="401"/>
      <c r="D19" s="402"/>
      <c r="E19" s="401"/>
      <c r="F19" s="402"/>
      <c r="G19" s="401"/>
      <c r="H19" s="402"/>
      <c r="I19" s="401"/>
      <c r="J19" s="402"/>
      <c r="K19" s="404"/>
      <c r="L19" s="397"/>
    </row>
    <row r="20" spans="1:12" ht="21.75" hidden="1" customHeight="1" x14ac:dyDescent="0.25">
      <c r="A20" s="399">
        <f>+H11</f>
        <v>0</v>
      </c>
      <c r="B20" s="400"/>
      <c r="C20" s="401"/>
      <c r="D20" s="402"/>
      <c r="E20" s="401"/>
      <c r="F20" s="402"/>
      <c r="G20" s="401"/>
      <c r="H20" s="402"/>
      <c r="I20" s="401"/>
      <c r="J20" s="402"/>
      <c r="K20" s="404"/>
      <c r="L20" s="397"/>
    </row>
    <row r="21" spans="1:12" ht="21.75" hidden="1" customHeight="1" x14ac:dyDescent="0.25">
      <c r="A21" s="399">
        <f>+I11</f>
        <v>0</v>
      </c>
      <c r="B21" s="400"/>
      <c r="C21" s="401"/>
      <c r="D21" s="402"/>
      <c r="E21" s="401"/>
      <c r="F21" s="402"/>
      <c r="G21" s="401"/>
      <c r="H21" s="402"/>
      <c r="I21" s="401"/>
      <c r="J21" s="402"/>
      <c r="K21" s="404"/>
      <c r="L21" s="397"/>
    </row>
    <row r="22" spans="1:12" ht="21.75" hidden="1" customHeight="1" thickBot="1" x14ac:dyDescent="0.3">
      <c r="A22" s="399">
        <f>+J11</f>
        <v>0</v>
      </c>
      <c r="B22" s="400"/>
      <c r="C22" s="405"/>
      <c r="D22" s="406"/>
      <c r="E22" s="405"/>
      <c r="F22" s="406"/>
      <c r="G22" s="405"/>
      <c r="H22" s="406"/>
      <c r="I22" s="405"/>
      <c r="J22" s="406"/>
      <c r="K22" s="404"/>
      <c r="L22" s="398"/>
    </row>
    <row r="23" spans="1:12" ht="18" customHeight="1" x14ac:dyDescent="0.25">
      <c r="A23" s="431" t="s">
        <v>49</v>
      </c>
      <c r="B23" s="206" t="s">
        <v>50</v>
      </c>
      <c r="C23" s="435" t="s">
        <v>51</v>
      </c>
      <c r="D23" s="435"/>
      <c r="E23" s="413" t="s">
        <v>52</v>
      </c>
      <c r="F23" s="413"/>
      <c r="G23" s="414"/>
      <c r="H23" s="415" t="s">
        <v>53</v>
      </c>
      <c r="I23" s="28"/>
      <c r="J23" s="28"/>
      <c r="K23" s="29"/>
      <c r="L23" s="417">
        <v>11</v>
      </c>
    </row>
    <row r="24" spans="1:12" ht="19.5" customHeight="1" x14ac:dyDescent="0.25">
      <c r="A24" s="432"/>
      <c r="B24" s="30" t="s">
        <v>54</v>
      </c>
      <c r="C24" s="31" t="s">
        <v>55</v>
      </c>
      <c r="D24" s="31" t="s">
        <v>56</v>
      </c>
      <c r="E24" s="32" t="s">
        <v>57</v>
      </c>
      <c r="F24" s="33" t="s">
        <v>58</v>
      </c>
      <c r="G24" s="34" t="s">
        <v>59</v>
      </c>
      <c r="H24" s="416"/>
      <c r="I24" s="35"/>
      <c r="J24" s="36"/>
      <c r="K24" s="37"/>
      <c r="L24" s="418"/>
    </row>
    <row r="25" spans="1:12" ht="20.25" customHeight="1" x14ac:dyDescent="0.25">
      <c r="A25" s="433"/>
      <c r="B25" s="38">
        <v>1</v>
      </c>
      <c r="C25" s="493">
        <v>68.3</v>
      </c>
      <c r="D25" s="39"/>
      <c r="E25" s="40"/>
      <c r="F25" s="40"/>
      <c r="G25" s="40"/>
      <c r="H25" s="40"/>
      <c r="I25" s="35"/>
      <c r="J25" s="41"/>
      <c r="K25" s="37"/>
      <c r="L25" s="418"/>
    </row>
    <row r="26" spans="1:12" ht="15.75" customHeight="1" x14ac:dyDescent="0.25">
      <c r="A26" s="433"/>
      <c r="B26" s="42">
        <v>2</v>
      </c>
      <c r="C26" s="493"/>
      <c r="D26" s="224">
        <v>68.3</v>
      </c>
      <c r="E26" s="70">
        <v>50</v>
      </c>
      <c r="F26" s="70">
        <v>68.3</v>
      </c>
      <c r="G26" s="70">
        <v>68.400000000000006</v>
      </c>
      <c r="H26" s="40">
        <f>IFERROR(E17/E18*100,0)</f>
        <v>0</v>
      </c>
      <c r="I26" s="35"/>
      <c r="J26" s="41"/>
      <c r="K26" s="37"/>
      <c r="L26" s="418"/>
    </row>
    <row r="27" spans="1:12" ht="17.25" customHeight="1" x14ac:dyDescent="0.3">
      <c r="A27" s="433"/>
      <c r="B27" s="42">
        <v>3</v>
      </c>
      <c r="C27" s="493"/>
      <c r="D27" s="224"/>
      <c r="E27" s="40"/>
      <c r="F27" s="40"/>
      <c r="G27" s="40"/>
      <c r="H27" s="40"/>
      <c r="I27" s="44"/>
      <c r="J27" s="41"/>
      <c r="K27" s="37"/>
      <c r="L27" s="418"/>
    </row>
    <row r="28" spans="1:12" ht="16.5" customHeight="1" thickBot="1" x14ac:dyDescent="0.3">
      <c r="A28" s="434"/>
      <c r="B28" s="45">
        <v>4</v>
      </c>
      <c r="C28" s="494"/>
      <c r="D28" s="225">
        <v>68.3</v>
      </c>
      <c r="E28" s="71">
        <v>50</v>
      </c>
      <c r="F28" s="71">
        <v>68.3</v>
      </c>
      <c r="G28" s="71">
        <v>68.400000000000006</v>
      </c>
      <c r="H28" s="47">
        <f>IFERROR(I17/I18*100,0)</f>
        <v>0</v>
      </c>
      <c r="I28" s="48"/>
      <c r="J28" s="49"/>
      <c r="K28" s="50"/>
      <c r="L28" s="418"/>
    </row>
    <row r="29" spans="1:12" ht="49.5" customHeight="1" x14ac:dyDescent="0.25">
      <c r="A29" s="51" t="s">
        <v>568</v>
      </c>
      <c r="B29" s="421" t="s">
        <v>569</v>
      </c>
      <c r="C29" s="421"/>
      <c r="D29" s="421"/>
      <c r="E29" s="421"/>
      <c r="F29" s="421"/>
      <c r="G29" s="421"/>
      <c r="H29" s="421"/>
      <c r="I29" s="421"/>
      <c r="J29" s="421"/>
      <c r="K29" s="421"/>
      <c r="L29" s="52">
        <v>12</v>
      </c>
    </row>
    <row r="30" spans="1:12" ht="49.5" customHeight="1" thickBot="1" x14ac:dyDescent="0.3">
      <c r="A30" s="202" t="s">
        <v>62</v>
      </c>
      <c r="B30" s="422" t="s">
        <v>570</v>
      </c>
      <c r="C30" s="423"/>
      <c r="D30" s="423"/>
      <c r="E30" s="423"/>
      <c r="F30" s="423"/>
      <c r="G30" s="423"/>
      <c r="H30" s="423"/>
      <c r="I30" s="423"/>
      <c r="J30" s="423"/>
      <c r="K30" s="424"/>
      <c r="L30" s="204">
        <v>13</v>
      </c>
    </row>
    <row r="31" spans="1:12" ht="30.75" customHeight="1" x14ac:dyDescent="0.25">
      <c r="A31" s="425" t="s">
        <v>64</v>
      </c>
      <c r="B31" s="409" t="s">
        <v>65</v>
      </c>
      <c r="C31" s="409"/>
      <c r="D31" s="426" t="s">
        <v>571</v>
      </c>
      <c r="E31" s="426"/>
      <c r="F31" s="426"/>
      <c r="G31" s="426"/>
      <c r="H31" s="205" t="s">
        <v>67</v>
      </c>
      <c r="I31" s="426" t="s">
        <v>572</v>
      </c>
      <c r="J31" s="426"/>
      <c r="K31" s="426"/>
      <c r="L31" s="427">
        <v>14</v>
      </c>
    </row>
    <row r="32" spans="1:12" ht="36" customHeight="1" x14ac:dyDescent="0.25">
      <c r="A32" s="425"/>
      <c r="B32" s="430" t="s">
        <v>16</v>
      </c>
      <c r="C32" s="430"/>
      <c r="D32" s="441" t="s">
        <v>556</v>
      </c>
      <c r="E32" s="442"/>
      <c r="F32" s="442"/>
      <c r="G32" s="443"/>
      <c r="H32" s="205" t="s">
        <v>70</v>
      </c>
      <c r="I32" s="605" t="s">
        <v>573</v>
      </c>
      <c r="J32" s="426"/>
      <c r="K32" s="426"/>
      <c r="L32" s="428"/>
    </row>
    <row r="33" spans="1:12" ht="30.75" customHeight="1" thickBot="1" x14ac:dyDescent="0.3">
      <c r="A33" s="425"/>
      <c r="B33" s="409" t="s">
        <v>72</v>
      </c>
      <c r="C33" s="409"/>
      <c r="D33" s="444" t="s">
        <v>574</v>
      </c>
      <c r="E33" s="445"/>
      <c r="F33" s="445"/>
      <c r="G33" s="445"/>
      <c r="H33" s="445"/>
      <c r="I33" s="445"/>
      <c r="J33" s="445"/>
      <c r="K33" s="446"/>
      <c r="L33" s="429"/>
    </row>
    <row r="34" spans="1:12" ht="30.75" customHeight="1" x14ac:dyDescent="0.25">
      <c r="A34" s="407" t="s">
        <v>73</v>
      </c>
      <c r="B34" s="409" t="s">
        <v>65</v>
      </c>
      <c r="C34" s="409"/>
      <c r="D34" s="410" t="s">
        <v>74</v>
      </c>
      <c r="E34" s="411"/>
      <c r="F34" s="411"/>
      <c r="G34" s="412"/>
      <c r="H34" s="205" t="s">
        <v>67</v>
      </c>
      <c r="I34" s="410" t="s">
        <v>75</v>
      </c>
      <c r="J34" s="411"/>
      <c r="K34" s="412"/>
      <c r="L34" s="427">
        <v>15</v>
      </c>
    </row>
    <row r="35" spans="1:12" ht="30.75" customHeight="1" thickBot="1" x14ac:dyDescent="0.3">
      <c r="A35" s="408"/>
      <c r="B35" s="436" t="s">
        <v>70</v>
      </c>
      <c r="C35" s="436"/>
      <c r="D35" s="437" t="s">
        <v>76</v>
      </c>
      <c r="E35" s="438"/>
      <c r="F35" s="438"/>
      <c r="G35" s="439"/>
      <c r="H35" s="59" t="s">
        <v>72</v>
      </c>
      <c r="I35" s="440" t="s">
        <v>77</v>
      </c>
      <c r="J35" s="438"/>
      <c r="K35" s="439"/>
      <c r="L35" s="429"/>
    </row>
  </sheetData>
  <mergeCells count="83">
    <mergeCell ref="A5:K5"/>
    <mergeCell ref="D1:E4"/>
    <mergeCell ref="F1:H2"/>
    <mergeCell ref="I1:K2"/>
    <mergeCell ref="F3:H4"/>
    <mergeCell ref="I3:K4"/>
    <mergeCell ref="A6:K6"/>
    <mergeCell ref="B7:E7"/>
    <mergeCell ref="G7:K7"/>
    <mergeCell ref="B8:E8"/>
    <mergeCell ref="F8:H8"/>
    <mergeCell ref="I8:K8"/>
    <mergeCell ref="B9:K9"/>
    <mergeCell ref="B10:E10"/>
    <mergeCell ref="G10:K10"/>
    <mergeCell ref="B11:C11"/>
    <mergeCell ref="B12:F12"/>
    <mergeCell ref="H12:K12"/>
    <mergeCell ref="B13:I13"/>
    <mergeCell ref="B14:C14"/>
    <mergeCell ref="A16:B16"/>
    <mergeCell ref="C16:D16"/>
    <mergeCell ref="E16:F16"/>
    <mergeCell ref="G16:H16"/>
    <mergeCell ref="I16:J16"/>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I19:J19"/>
    <mergeCell ref="I20:J20"/>
    <mergeCell ref="A21:B21"/>
    <mergeCell ref="C21:D21"/>
    <mergeCell ref="E21:F21"/>
    <mergeCell ref="G21:H21"/>
    <mergeCell ref="I21:J21"/>
    <mergeCell ref="A20:B20"/>
    <mergeCell ref="C20:D20"/>
    <mergeCell ref="E20:F20"/>
    <mergeCell ref="G20:H20"/>
    <mergeCell ref="A22:B22"/>
    <mergeCell ref="C22:D22"/>
    <mergeCell ref="E22:F22"/>
    <mergeCell ref="G22:H22"/>
    <mergeCell ref="I22:J22"/>
    <mergeCell ref="A34:A35"/>
    <mergeCell ref="B34:C34"/>
    <mergeCell ref="D34:G34"/>
    <mergeCell ref="I34:K34"/>
    <mergeCell ref="E23:G23"/>
    <mergeCell ref="H23:H24"/>
    <mergeCell ref="L23:L28"/>
    <mergeCell ref="C25:C28"/>
    <mergeCell ref="B29:K29"/>
    <mergeCell ref="B30:K30"/>
    <mergeCell ref="A31:A33"/>
    <mergeCell ref="B31:C31"/>
    <mergeCell ref="D31:G31"/>
    <mergeCell ref="I31:K31"/>
    <mergeCell ref="L31:L33"/>
    <mergeCell ref="B32:C32"/>
    <mergeCell ref="A23:A28"/>
    <mergeCell ref="C23:D23"/>
    <mergeCell ref="L34:L35"/>
    <mergeCell ref="B35:C35"/>
    <mergeCell ref="D35:G35"/>
    <mergeCell ref="I35:K35"/>
    <mergeCell ref="D32:G32"/>
    <mergeCell ref="I32:K32"/>
    <mergeCell ref="B33:C33"/>
    <mergeCell ref="D33:K33"/>
  </mergeCells>
  <hyperlinks>
    <hyperlink ref="I32" r:id="rId1"/>
    <hyperlink ref="D35" r:id="rId2" display="wcastro@ins.gov.co/svillarreal@ins.gov.co"/>
    <hyperlink ref="A1" location="Índice!A1" display="volver"/>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5"/>
  <sheetViews>
    <sheetView showGridLines="0" showWhiteSpace="0" view="pageBreakPreview" zoomScale="80" zoomScaleNormal="70" zoomScaleSheetLayoutView="80" workbookViewId="0"/>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80" t="s">
        <v>98</v>
      </c>
      <c r="B1" s="1"/>
      <c r="C1" s="1"/>
      <c r="D1" s="360" t="s">
        <v>0</v>
      </c>
      <c r="E1" s="361"/>
      <c r="F1" s="361" t="s">
        <v>1</v>
      </c>
      <c r="G1" s="361"/>
      <c r="H1" s="361"/>
      <c r="I1" s="361" t="s">
        <v>2</v>
      </c>
      <c r="J1" s="361"/>
      <c r="K1" s="361"/>
    </row>
    <row r="2" spans="1:12" ht="27" customHeight="1" x14ac:dyDescent="0.25">
      <c r="A2" s="1"/>
      <c r="B2" s="1"/>
      <c r="C2" s="1"/>
      <c r="D2" s="361"/>
      <c r="E2" s="361"/>
      <c r="F2" s="361"/>
      <c r="G2" s="361"/>
      <c r="H2" s="361"/>
      <c r="I2" s="361"/>
      <c r="J2" s="361"/>
      <c r="K2" s="361"/>
    </row>
    <row r="3" spans="1:12" ht="17.25" customHeight="1" x14ac:dyDescent="0.25">
      <c r="A3" s="1"/>
      <c r="B3" s="1"/>
      <c r="C3" s="1"/>
      <c r="D3" s="361"/>
      <c r="E3" s="361"/>
      <c r="F3" s="361" t="s">
        <v>3</v>
      </c>
      <c r="G3" s="361"/>
      <c r="H3" s="361"/>
      <c r="I3" s="363">
        <v>44246</v>
      </c>
      <c r="J3" s="363"/>
      <c r="K3" s="363"/>
    </row>
    <row r="4" spans="1:12" ht="17.25" customHeight="1" thickBot="1" x14ac:dyDescent="0.3">
      <c r="A4" s="1"/>
      <c r="B4" s="1"/>
      <c r="C4" s="1"/>
      <c r="D4" s="362"/>
      <c r="E4" s="362"/>
      <c r="F4" s="362"/>
      <c r="G4" s="362"/>
      <c r="H4" s="362"/>
      <c r="I4" s="364"/>
      <c r="J4" s="364"/>
      <c r="K4" s="364"/>
    </row>
    <row r="5" spans="1:12" ht="36.75" customHeight="1" thickBot="1" x14ac:dyDescent="0.3">
      <c r="A5" s="357" t="s">
        <v>4</v>
      </c>
      <c r="B5" s="358"/>
      <c r="C5" s="358"/>
      <c r="D5" s="358"/>
      <c r="E5" s="358"/>
      <c r="F5" s="358"/>
      <c r="G5" s="358"/>
      <c r="H5" s="358"/>
      <c r="I5" s="358"/>
      <c r="J5" s="358"/>
      <c r="K5" s="359"/>
      <c r="L5" s="2"/>
    </row>
    <row r="6" spans="1:12" ht="27" customHeight="1" thickBot="1" x14ac:dyDescent="0.3">
      <c r="A6" s="365" t="s">
        <v>5</v>
      </c>
      <c r="B6" s="366"/>
      <c r="C6" s="366"/>
      <c r="D6" s="366"/>
      <c r="E6" s="366"/>
      <c r="F6" s="366"/>
      <c r="G6" s="366"/>
      <c r="H6" s="366"/>
      <c r="I6" s="366"/>
      <c r="J6" s="366"/>
      <c r="K6" s="367"/>
      <c r="L6" s="2"/>
    </row>
    <row r="7" spans="1:12" ht="51.75" customHeight="1" thickBot="1" x14ac:dyDescent="0.3">
      <c r="A7" s="3" t="s">
        <v>6</v>
      </c>
      <c r="B7" s="368" t="s">
        <v>575</v>
      </c>
      <c r="C7" s="368"/>
      <c r="D7" s="368"/>
      <c r="E7" s="368"/>
      <c r="F7" s="4" t="s">
        <v>8</v>
      </c>
      <c r="G7" s="369" t="s">
        <v>120</v>
      </c>
      <c r="H7" s="370"/>
      <c r="I7" s="370"/>
      <c r="J7" s="370"/>
      <c r="K7" s="371"/>
      <c r="L7" s="5">
        <v>1</v>
      </c>
    </row>
    <row r="8" spans="1:12" ht="51.75" customHeight="1" thickBot="1" x14ac:dyDescent="0.3">
      <c r="A8" s="202" t="s">
        <v>10</v>
      </c>
      <c r="B8" s="372" t="s">
        <v>440</v>
      </c>
      <c r="C8" s="373"/>
      <c r="D8" s="373"/>
      <c r="E8" s="374"/>
      <c r="F8" s="372"/>
      <c r="G8" s="373"/>
      <c r="H8" s="374"/>
      <c r="I8" s="372"/>
      <c r="J8" s="373"/>
      <c r="K8" s="375"/>
      <c r="L8" s="5">
        <v>2</v>
      </c>
    </row>
    <row r="9" spans="1:12" ht="51.75" customHeight="1" thickBot="1" x14ac:dyDescent="0.3">
      <c r="A9" s="7" t="s">
        <v>12</v>
      </c>
      <c r="B9" s="376" t="s">
        <v>576</v>
      </c>
      <c r="C9" s="377"/>
      <c r="D9" s="377"/>
      <c r="E9" s="377"/>
      <c r="F9" s="377"/>
      <c r="G9" s="377"/>
      <c r="H9" s="377"/>
      <c r="I9" s="377"/>
      <c r="J9" s="377"/>
      <c r="K9" s="378"/>
      <c r="L9" s="5">
        <v>3</v>
      </c>
    </row>
    <row r="10" spans="1:12" ht="30" customHeight="1" thickBot="1" x14ac:dyDescent="0.3">
      <c r="A10" s="7" t="s">
        <v>14</v>
      </c>
      <c r="B10" s="379" t="s">
        <v>544</v>
      </c>
      <c r="C10" s="380"/>
      <c r="D10" s="380"/>
      <c r="E10" s="380"/>
      <c r="F10" s="202" t="s">
        <v>16</v>
      </c>
      <c r="G10" s="381" t="s">
        <v>545</v>
      </c>
      <c r="H10" s="382"/>
      <c r="I10" s="382"/>
      <c r="J10" s="382"/>
      <c r="K10" s="383"/>
      <c r="L10" s="5">
        <v>4</v>
      </c>
    </row>
    <row r="11" spans="1:12" ht="78" customHeight="1" thickBot="1" x14ac:dyDescent="0.3">
      <c r="A11" s="202" t="s">
        <v>18</v>
      </c>
      <c r="B11" s="372" t="s">
        <v>19</v>
      </c>
      <c r="C11" s="374"/>
      <c r="D11" s="202" t="s">
        <v>20</v>
      </c>
      <c r="E11" s="64" t="s">
        <v>577</v>
      </c>
      <c r="F11" s="64" t="s">
        <v>578</v>
      </c>
      <c r="G11" s="64" t="s">
        <v>579</v>
      </c>
      <c r="H11" s="64" t="s">
        <v>580</v>
      </c>
      <c r="I11" s="64"/>
      <c r="J11" s="64"/>
      <c r="K11" s="64"/>
      <c r="L11" s="5">
        <v>5</v>
      </c>
    </row>
    <row r="12" spans="1:12" ht="85.5" customHeight="1" thickBot="1" x14ac:dyDescent="0.3">
      <c r="A12" s="202" t="s">
        <v>24</v>
      </c>
      <c r="B12" s="384" t="s">
        <v>581</v>
      </c>
      <c r="C12" s="385"/>
      <c r="D12" s="385"/>
      <c r="E12" s="385"/>
      <c r="F12" s="385"/>
      <c r="G12" s="202" t="s">
        <v>26</v>
      </c>
      <c r="H12" s="384" t="s">
        <v>582</v>
      </c>
      <c r="I12" s="385"/>
      <c r="J12" s="385"/>
      <c r="K12" s="389"/>
      <c r="L12" s="5">
        <v>6</v>
      </c>
    </row>
    <row r="13" spans="1:12" ht="54" customHeight="1" thickBot="1" x14ac:dyDescent="0.3">
      <c r="A13" s="202" t="s">
        <v>28</v>
      </c>
      <c r="B13" s="384" t="s">
        <v>583</v>
      </c>
      <c r="C13" s="385"/>
      <c r="D13" s="385"/>
      <c r="E13" s="385"/>
      <c r="F13" s="385"/>
      <c r="G13" s="385"/>
      <c r="H13" s="385"/>
      <c r="I13" s="389"/>
      <c r="J13" s="202" t="s">
        <v>30</v>
      </c>
      <c r="K13" s="200" t="s">
        <v>31</v>
      </c>
      <c r="L13" s="203">
        <v>7</v>
      </c>
    </row>
    <row r="14" spans="1:12" ht="54" customHeight="1" thickBot="1" x14ac:dyDescent="0.3">
      <c r="A14" s="202" t="s">
        <v>32</v>
      </c>
      <c r="B14" s="390" t="s">
        <v>111</v>
      </c>
      <c r="C14" s="391"/>
      <c r="D14" s="202" t="s">
        <v>34</v>
      </c>
      <c r="E14" s="13" t="s">
        <v>35</v>
      </c>
      <c r="F14" s="202" t="s">
        <v>36</v>
      </c>
      <c r="G14" s="201">
        <v>15</v>
      </c>
      <c r="H14" s="202" t="s">
        <v>37</v>
      </c>
      <c r="I14" s="229">
        <v>1</v>
      </c>
      <c r="J14" s="202" t="s">
        <v>38</v>
      </c>
      <c r="K14" s="223">
        <v>2020</v>
      </c>
      <c r="L14" s="203">
        <v>8</v>
      </c>
    </row>
    <row r="15" spans="1:12" ht="45" customHeight="1" thickBot="1" x14ac:dyDescent="0.3">
      <c r="A15" s="17" t="s">
        <v>40</v>
      </c>
      <c r="B15" s="18" t="s">
        <v>41</v>
      </c>
      <c r="C15" s="19">
        <v>2018</v>
      </c>
      <c r="D15" s="21"/>
      <c r="E15" s="21"/>
      <c r="F15" s="22" t="s">
        <v>42</v>
      </c>
      <c r="G15" s="23">
        <v>2020</v>
      </c>
      <c r="H15" s="21"/>
      <c r="I15" s="21"/>
      <c r="J15" s="21"/>
      <c r="K15" s="24"/>
      <c r="L15" s="203">
        <v>9</v>
      </c>
    </row>
    <row r="16" spans="1:12" ht="18.75" customHeight="1" x14ac:dyDescent="0.25">
      <c r="A16" s="392" t="s">
        <v>43</v>
      </c>
      <c r="B16" s="393"/>
      <c r="C16" s="394" t="s">
        <v>44</v>
      </c>
      <c r="D16" s="395"/>
      <c r="E16" s="394" t="s">
        <v>45</v>
      </c>
      <c r="F16" s="395"/>
      <c r="G16" s="394" t="s">
        <v>46</v>
      </c>
      <c r="H16" s="395"/>
      <c r="I16" s="394" t="s">
        <v>47</v>
      </c>
      <c r="J16" s="395"/>
      <c r="K16" s="25" t="s">
        <v>48</v>
      </c>
      <c r="L16" s="396">
        <v>10</v>
      </c>
    </row>
    <row r="17" spans="1:12" ht="40.5" customHeight="1" x14ac:dyDescent="0.25">
      <c r="A17" s="399" t="str">
        <f>+E11</f>
        <v>Numero de semanas con gestorias del Sistema de Alerta Temprana (SAT) realizadas</v>
      </c>
      <c r="B17" s="400"/>
      <c r="C17" s="401"/>
      <c r="D17" s="402"/>
      <c r="E17" s="401"/>
      <c r="F17" s="402"/>
      <c r="G17" s="401"/>
      <c r="H17" s="402"/>
      <c r="I17" s="401"/>
      <c r="J17" s="402"/>
      <c r="K17" s="403"/>
      <c r="L17" s="397"/>
    </row>
    <row r="18" spans="1:12" ht="40.5" customHeight="1" x14ac:dyDescent="0.25">
      <c r="A18" s="399" t="str">
        <f>+F11</f>
        <v>Número de semanas epidemiologicas en el año</v>
      </c>
      <c r="B18" s="400"/>
      <c r="C18" s="401"/>
      <c r="D18" s="402"/>
      <c r="E18" s="401"/>
      <c r="F18" s="402"/>
      <c r="G18" s="401"/>
      <c r="H18" s="402"/>
      <c r="I18" s="401"/>
      <c r="J18" s="402"/>
      <c r="K18" s="404"/>
      <c r="L18" s="397"/>
    </row>
    <row r="19" spans="1:12" ht="40.5" customHeight="1" x14ac:dyDescent="0.25">
      <c r="A19" s="399" t="str">
        <f>+G11</f>
        <v>Numero de días calendario con reporte del Sistema de Alerta Temprana (SAT)</v>
      </c>
      <c r="B19" s="400"/>
      <c r="C19" s="401"/>
      <c r="D19" s="402"/>
      <c r="E19" s="401"/>
      <c r="F19" s="402"/>
      <c r="G19" s="401"/>
      <c r="H19" s="402"/>
      <c r="I19" s="401"/>
      <c r="J19" s="402"/>
      <c r="K19" s="404"/>
      <c r="L19" s="397"/>
    </row>
    <row r="20" spans="1:12" ht="40.5" customHeight="1" thickBot="1" x14ac:dyDescent="0.3">
      <c r="A20" s="399" t="str">
        <f>+H11</f>
        <v>Total de dias calendario del año</v>
      </c>
      <c r="B20" s="400"/>
      <c r="C20" s="401"/>
      <c r="D20" s="402"/>
      <c r="E20" s="401"/>
      <c r="F20" s="402"/>
      <c r="G20" s="401"/>
      <c r="H20" s="402"/>
      <c r="I20" s="401"/>
      <c r="J20" s="402"/>
      <c r="K20" s="404"/>
      <c r="L20" s="397"/>
    </row>
    <row r="21" spans="1:12" ht="21.75" hidden="1" customHeight="1" x14ac:dyDescent="0.25">
      <c r="A21" s="399">
        <f>+I11</f>
        <v>0</v>
      </c>
      <c r="B21" s="400"/>
      <c r="C21" s="401"/>
      <c r="D21" s="402"/>
      <c r="E21" s="401"/>
      <c r="F21" s="402"/>
      <c r="G21" s="401"/>
      <c r="H21" s="402"/>
      <c r="I21" s="401"/>
      <c r="J21" s="402"/>
      <c r="K21" s="404"/>
      <c r="L21" s="397"/>
    </row>
    <row r="22" spans="1:12" ht="21.75" hidden="1" customHeight="1" thickBot="1" x14ac:dyDescent="0.3">
      <c r="A22" s="399">
        <f>+J11</f>
        <v>0</v>
      </c>
      <c r="B22" s="400"/>
      <c r="C22" s="405"/>
      <c r="D22" s="406"/>
      <c r="E22" s="405"/>
      <c r="F22" s="406"/>
      <c r="G22" s="405"/>
      <c r="H22" s="406"/>
      <c r="I22" s="405"/>
      <c r="J22" s="406"/>
      <c r="K22" s="404"/>
      <c r="L22" s="398"/>
    </row>
    <row r="23" spans="1:12" ht="18" customHeight="1" x14ac:dyDescent="0.25">
      <c r="A23" s="431" t="s">
        <v>49</v>
      </c>
      <c r="B23" s="206" t="s">
        <v>50</v>
      </c>
      <c r="C23" s="435" t="s">
        <v>51</v>
      </c>
      <c r="D23" s="435"/>
      <c r="E23" s="413" t="s">
        <v>52</v>
      </c>
      <c r="F23" s="413"/>
      <c r="G23" s="414"/>
      <c r="H23" s="415" t="s">
        <v>53</v>
      </c>
      <c r="I23" s="28"/>
      <c r="J23" s="28"/>
      <c r="K23" s="29"/>
      <c r="L23" s="417">
        <v>11</v>
      </c>
    </row>
    <row r="24" spans="1:12" ht="19.5" customHeight="1" x14ac:dyDescent="0.25">
      <c r="A24" s="432"/>
      <c r="B24" s="30" t="s">
        <v>54</v>
      </c>
      <c r="C24" s="31" t="s">
        <v>55</v>
      </c>
      <c r="D24" s="31" t="s">
        <v>56</v>
      </c>
      <c r="E24" s="32" t="s">
        <v>57</v>
      </c>
      <c r="F24" s="33" t="s">
        <v>58</v>
      </c>
      <c r="G24" s="34" t="s">
        <v>59</v>
      </c>
      <c r="H24" s="416"/>
      <c r="I24" s="35"/>
      <c r="J24" s="36"/>
      <c r="K24" s="37"/>
      <c r="L24" s="418"/>
    </row>
    <row r="25" spans="1:12" ht="20.25" customHeight="1" x14ac:dyDescent="0.25">
      <c r="A25" s="433"/>
      <c r="B25" s="38">
        <v>1</v>
      </c>
      <c r="C25" s="493">
        <v>100</v>
      </c>
      <c r="D25" s="89"/>
      <c r="E25" s="70"/>
      <c r="F25" s="70"/>
      <c r="G25" s="70"/>
      <c r="H25" s="70"/>
      <c r="I25" s="35"/>
      <c r="J25" s="41"/>
      <c r="K25" s="37"/>
      <c r="L25" s="418"/>
    </row>
    <row r="26" spans="1:12" ht="15.75" customHeight="1" x14ac:dyDescent="0.25">
      <c r="A26" s="433"/>
      <c r="B26" s="42">
        <v>2</v>
      </c>
      <c r="C26" s="493"/>
      <c r="D26" s="224">
        <v>49</v>
      </c>
      <c r="E26" s="70">
        <v>45</v>
      </c>
      <c r="F26" s="70">
        <v>49</v>
      </c>
      <c r="G26" s="70">
        <v>50</v>
      </c>
      <c r="H26" s="70">
        <f>IFERROR(((E17/E18)*0.5+(E19/E20)*0.5)*100,0)</f>
        <v>0</v>
      </c>
      <c r="I26" s="35"/>
      <c r="J26" s="41"/>
      <c r="K26" s="37"/>
      <c r="L26" s="418"/>
    </row>
    <row r="27" spans="1:12" ht="17.25" customHeight="1" x14ac:dyDescent="0.3">
      <c r="A27" s="433"/>
      <c r="B27" s="42">
        <v>3</v>
      </c>
      <c r="C27" s="493"/>
      <c r="D27" s="224"/>
      <c r="E27" s="70"/>
      <c r="F27" s="70"/>
      <c r="G27" s="70"/>
      <c r="H27" s="70"/>
      <c r="I27" s="44"/>
      <c r="J27" s="41"/>
      <c r="K27" s="37"/>
      <c r="L27" s="418"/>
    </row>
    <row r="28" spans="1:12" ht="16.5" customHeight="1" thickBot="1" x14ac:dyDescent="0.3">
      <c r="A28" s="434"/>
      <c r="B28" s="45">
        <v>4</v>
      </c>
      <c r="C28" s="494"/>
      <c r="D28" s="230">
        <v>100</v>
      </c>
      <c r="E28" s="71">
        <v>95</v>
      </c>
      <c r="F28" s="231">
        <v>100</v>
      </c>
      <c r="G28" s="71">
        <v>100</v>
      </c>
      <c r="H28" s="71">
        <f>IFERROR(((I17/I18)*0.5+(I19/I20)*0.5)*100,0)</f>
        <v>0</v>
      </c>
      <c r="I28" s="48"/>
      <c r="J28" s="49"/>
      <c r="K28" s="50"/>
      <c r="L28" s="418"/>
    </row>
    <row r="29" spans="1:12" ht="49.5" customHeight="1" x14ac:dyDescent="0.25">
      <c r="A29" s="51" t="s">
        <v>60</v>
      </c>
      <c r="B29" s="421" t="s">
        <v>584</v>
      </c>
      <c r="C29" s="421"/>
      <c r="D29" s="421"/>
      <c r="E29" s="421"/>
      <c r="F29" s="421"/>
      <c r="G29" s="421"/>
      <c r="H29" s="421"/>
      <c r="I29" s="421"/>
      <c r="J29" s="421"/>
      <c r="K29" s="421"/>
      <c r="L29" s="52">
        <v>12</v>
      </c>
    </row>
    <row r="30" spans="1:12" ht="49.5" customHeight="1" thickBot="1" x14ac:dyDescent="0.3">
      <c r="A30" s="202" t="s">
        <v>62</v>
      </c>
      <c r="B30" s="422" t="s">
        <v>585</v>
      </c>
      <c r="C30" s="423"/>
      <c r="D30" s="423"/>
      <c r="E30" s="423"/>
      <c r="F30" s="423"/>
      <c r="G30" s="423"/>
      <c r="H30" s="423"/>
      <c r="I30" s="423"/>
      <c r="J30" s="423"/>
      <c r="K30" s="424"/>
      <c r="L30" s="204">
        <v>13</v>
      </c>
    </row>
    <row r="31" spans="1:12" ht="30.75" customHeight="1" x14ac:dyDescent="0.25">
      <c r="A31" s="425" t="s">
        <v>64</v>
      </c>
      <c r="B31" s="409" t="s">
        <v>65</v>
      </c>
      <c r="C31" s="409"/>
      <c r="D31" s="426" t="s">
        <v>586</v>
      </c>
      <c r="E31" s="426"/>
      <c r="F31" s="426"/>
      <c r="G31" s="426"/>
      <c r="H31" s="205" t="s">
        <v>67</v>
      </c>
      <c r="I31" s="426" t="s">
        <v>587</v>
      </c>
      <c r="J31" s="426"/>
      <c r="K31" s="426"/>
      <c r="L31" s="427">
        <v>14</v>
      </c>
    </row>
    <row r="32" spans="1:12" ht="36" customHeight="1" x14ac:dyDescent="0.25">
      <c r="A32" s="425"/>
      <c r="B32" s="430" t="s">
        <v>16</v>
      </c>
      <c r="C32" s="430"/>
      <c r="D32" s="441" t="s">
        <v>556</v>
      </c>
      <c r="E32" s="442"/>
      <c r="F32" s="442"/>
      <c r="G32" s="443"/>
      <c r="H32" s="205" t="s">
        <v>70</v>
      </c>
      <c r="I32" s="472" t="s">
        <v>588</v>
      </c>
      <c r="J32" s="460"/>
      <c r="K32" s="460"/>
      <c r="L32" s="428"/>
    </row>
    <row r="33" spans="1:12" ht="30.75" customHeight="1" thickBot="1" x14ac:dyDescent="0.3">
      <c r="A33" s="425"/>
      <c r="B33" s="409" t="s">
        <v>72</v>
      </c>
      <c r="C33" s="409"/>
      <c r="D33" s="444" t="s">
        <v>589</v>
      </c>
      <c r="E33" s="445"/>
      <c r="F33" s="445"/>
      <c r="G33" s="445"/>
      <c r="H33" s="445"/>
      <c r="I33" s="445"/>
      <c r="J33" s="445"/>
      <c r="K33" s="446"/>
      <c r="L33" s="429"/>
    </row>
    <row r="34" spans="1:12" ht="30.75" customHeight="1" x14ac:dyDescent="0.25">
      <c r="A34" s="407" t="s">
        <v>73</v>
      </c>
      <c r="B34" s="409" t="s">
        <v>65</v>
      </c>
      <c r="C34" s="409"/>
      <c r="D34" s="410" t="s">
        <v>74</v>
      </c>
      <c r="E34" s="411"/>
      <c r="F34" s="411"/>
      <c r="G34" s="412"/>
      <c r="H34" s="205" t="s">
        <v>67</v>
      </c>
      <c r="I34" s="410" t="s">
        <v>75</v>
      </c>
      <c r="J34" s="411"/>
      <c r="K34" s="412"/>
      <c r="L34" s="427">
        <v>15</v>
      </c>
    </row>
    <row r="35" spans="1:12" ht="30.75" customHeight="1" thickBot="1" x14ac:dyDescent="0.3">
      <c r="A35" s="408"/>
      <c r="B35" s="436" t="s">
        <v>70</v>
      </c>
      <c r="C35" s="436"/>
      <c r="D35" s="437" t="s">
        <v>76</v>
      </c>
      <c r="E35" s="438"/>
      <c r="F35" s="438"/>
      <c r="G35" s="439"/>
      <c r="H35" s="59" t="s">
        <v>72</v>
      </c>
      <c r="I35" s="440" t="s">
        <v>77</v>
      </c>
      <c r="J35" s="438"/>
      <c r="K35" s="439"/>
      <c r="L35" s="429"/>
    </row>
  </sheetData>
  <mergeCells count="83">
    <mergeCell ref="A5:K5"/>
    <mergeCell ref="D1:E4"/>
    <mergeCell ref="F1:H2"/>
    <mergeCell ref="I1:K2"/>
    <mergeCell ref="F3:H4"/>
    <mergeCell ref="I3:K4"/>
    <mergeCell ref="A6:K6"/>
    <mergeCell ref="B7:E7"/>
    <mergeCell ref="G7:K7"/>
    <mergeCell ref="B8:E8"/>
    <mergeCell ref="F8:H8"/>
    <mergeCell ref="I8:K8"/>
    <mergeCell ref="B9:K9"/>
    <mergeCell ref="B10:E10"/>
    <mergeCell ref="G10:K10"/>
    <mergeCell ref="B11:C11"/>
    <mergeCell ref="B12:F12"/>
    <mergeCell ref="H12:K12"/>
    <mergeCell ref="B13:I13"/>
    <mergeCell ref="B14:C14"/>
    <mergeCell ref="A16:B16"/>
    <mergeCell ref="C16:D16"/>
    <mergeCell ref="E16:F16"/>
    <mergeCell ref="G16:H16"/>
    <mergeCell ref="I16:J16"/>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I19:J19"/>
    <mergeCell ref="I20:J20"/>
    <mergeCell ref="A21:B21"/>
    <mergeCell ref="C21:D21"/>
    <mergeCell ref="E21:F21"/>
    <mergeCell ref="G21:H21"/>
    <mergeCell ref="I21:J21"/>
    <mergeCell ref="A20:B20"/>
    <mergeCell ref="C20:D20"/>
    <mergeCell ref="E20:F20"/>
    <mergeCell ref="G20:H20"/>
    <mergeCell ref="A22:B22"/>
    <mergeCell ref="C22:D22"/>
    <mergeCell ref="E22:F22"/>
    <mergeCell ref="G22:H22"/>
    <mergeCell ref="I22:J22"/>
    <mergeCell ref="A34:A35"/>
    <mergeCell ref="B34:C34"/>
    <mergeCell ref="D34:G34"/>
    <mergeCell ref="I34:K34"/>
    <mergeCell ref="E23:G23"/>
    <mergeCell ref="H23:H24"/>
    <mergeCell ref="L23:L28"/>
    <mergeCell ref="C25:C28"/>
    <mergeCell ref="B29:K29"/>
    <mergeCell ref="B30:K30"/>
    <mergeCell ref="A31:A33"/>
    <mergeCell ref="B31:C31"/>
    <mergeCell ref="D31:G31"/>
    <mergeCell ref="I31:K31"/>
    <mergeCell ref="L31:L33"/>
    <mergeCell ref="B32:C32"/>
    <mergeCell ref="A23:A28"/>
    <mergeCell ref="C23:D23"/>
    <mergeCell ref="L34:L35"/>
    <mergeCell ref="B35:C35"/>
    <mergeCell ref="D35:G35"/>
    <mergeCell ref="I35:K35"/>
    <mergeCell ref="D32:G32"/>
    <mergeCell ref="I32:K32"/>
    <mergeCell ref="B33:C33"/>
    <mergeCell ref="D33:K33"/>
  </mergeCells>
  <hyperlinks>
    <hyperlink ref="I32" r:id="rId1"/>
    <hyperlink ref="D35" r:id="rId2" display="wcastro@ins.gov.co/svillarreal@ins.gov.co"/>
    <hyperlink ref="A1" location="Índice!A1" display="volver"/>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5"/>
  <sheetViews>
    <sheetView showGridLines="0" showWhiteSpace="0" view="pageBreakPreview" zoomScale="80" zoomScaleNormal="70" zoomScaleSheetLayoutView="80" workbookViewId="0"/>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80" t="s">
        <v>98</v>
      </c>
      <c r="B1" s="1"/>
      <c r="C1" s="1"/>
      <c r="D1" s="360" t="s">
        <v>0</v>
      </c>
      <c r="E1" s="361"/>
      <c r="F1" s="361" t="s">
        <v>1</v>
      </c>
      <c r="G1" s="361"/>
      <c r="H1" s="361"/>
      <c r="I1" s="361" t="s">
        <v>2</v>
      </c>
      <c r="J1" s="361"/>
      <c r="K1" s="361"/>
    </row>
    <row r="2" spans="1:12" ht="27" customHeight="1" x14ac:dyDescent="0.25">
      <c r="A2" s="1"/>
      <c r="B2" s="1"/>
      <c r="C2" s="1"/>
      <c r="D2" s="361"/>
      <c r="E2" s="361"/>
      <c r="F2" s="361"/>
      <c r="G2" s="361"/>
      <c r="H2" s="361"/>
      <c r="I2" s="361"/>
      <c r="J2" s="361"/>
      <c r="K2" s="361"/>
    </row>
    <row r="3" spans="1:12" ht="17.25" customHeight="1" x14ac:dyDescent="0.25">
      <c r="A3" s="1"/>
      <c r="B3" s="1"/>
      <c r="C3" s="1"/>
      <c r="D3" s="361"/>
      <c r="E3" s="361"/>
      <c r="F3" s="361" t="s">
        <v>3</v>
      </c>
      <c r="G3" s="361"/>
      <c r="H3" s="361"/>
      <c r="I3" s="363">
        <v>44246</v>
      </c>
      <c r="J3" s="363"/>
      <c r="K3" s="363"/>
    </row>
    <row r="4" spans="1:12" ht="17.25" customHeight="1" thickBot="1" x14ac:dyDescent="0.3">
      <c r="A4" s="1"/>
      <c r="B4" s="1"/>
      <c r="C4" s="1"/>
      <c r="D4" s="362"/>
      <c r="E4" s="362"/>
      <c r="F4" s="362"/>
      <c r="G4" s="362"/>
      <c r="H4" s="362"/>
      <c r="I4" s="364"/>
      <c r="J4" s="364"/>
      <c r="K4" s="364"/>
    </row>
    <row r="5" spans="1:12" ht="36.75" customHeight="1" thickBot="1" x14ac:dyDescent="0.3">
      <c r="A5" s="357" t="s">
        <v>4</v>
      </c>
      <c r="B5" s="358"/>
      <c r="C5" s="358"/>
      <c r="D5" s="358"/>
      <c r="E5" s="358"/>
      <c r="F5" s="358"/>
      <c r="G5" s="358"/>
      <c r="H5" s="358"/>
      <c r="I5" s="358"/>
      <c r="J5" s="358"/>
      <c r="K5" s="359"/>
      <c r="L5" s="2"/>
    </row>
    <row r="6" spans="1:12" ht="27" customHeight="1" thickBot="1" x14ac:dyDescent="0.3">
      <c r="A6" s="365" t="s">
        <v>5</v>
      </c>
      <c r="B6" s="366"/>
      <c r="C6" s="366"/>
      <c r="D6" s="366"/>
      <c r="E6" s="366"/>
      <c r="F6" s="366"/>
      <c r="G6" s="366"/>
      <c r="H6" s="366"/>
      <c r="I6" s="366"/>
      <c r="J6" s="366"/>
      <c r="K6" s="367"/>
      <c r="L6" s="2"/>
    </row>
    <row r="7" spans="1:12" ht="54" customHeight="1" thickBot="1" x14ac:dyDescent="0.3">
      <c r="A7" s="3" t="s">
        <v>6</v>
      </c>
      <c r="B7" s="447" t="s">
        <v>590</v>
      </c>
      <c r="C7" s="447"/>
      <c r="D7" s="447"/>
      <c r="E7" s="447"/>
      <c r="F7" s="4" t="s">
        <v>8</v>
      </c>
      <c r="G7" s="369" t="s">
        <v>9</v>
      </c>
      <c r="H7" s="370"/>
      <c r="I7" s="370"/>
      <c r="J7" s="370"/>
      <c r="K7" s="371"/>
      <c r="L7" s="5">
        <v>1</v>
      </c>
    </row>
    <row r="8" spans="1:12" ht="57" customHeight="1" thickBot="1" x14ac:dyDescent="0.3">
      <c r="A8" s="202" t="s">
        <v>10</v>
      </c>
      <c r="B8" s="372" t="s">
        <v>11</v>
      </c>
      <c r="C8" s="373"/>
      <c r="D8" s="373"/>
      <c r="E8" s="374"/>
      <c r="F8" s="372"/>
      <c r="G8" s="373"/>
      <c r="H8" s="374"/>
      <c r="I8" s="372"/>
      <c r="J8" s="373"/>
      <c r="K8" s="375"/>
      <c r="L8" s="5">
        <v>2</v>
      </c>
    </row>
    <row r="9" spans="1:12" ht="57.75" customHeight="1" thickBot="1" x14ac:dyDescent="0.3">
      <c r="A9" s="7" t="s">
        <v>12</v>
      </c>
      <c r="B9" s="467" t="s">
        <v>591</v>
      </c>
      <c r="C9" s="468"/>
      <c r="D9" s="468"/>
      <c r="E9" s="468"/>
      <c r="F9" s="468"/>
      <c r="G9" s="468"/>
      <c r="H9" s="468"/>
      <c r="I9" s="468"/>
      <c r="J9" s="468"/>
      <c r="K9" s="469"/>
      <c r="L9" s="5">
        <v>3</v>
      </c>
    </row>
    <row r="10" spans="1:12" ht="30" customHeight="1" thickBot="1" x14ac:dyDescent="0.3">
      <c r="A10" s="7" t="s">
        <v>14</v>
      </c>
      <c r="B10" s="379" t="s">
        <v>592</v>
      </c>
      <c r="C10" s="380"/>
      <c r="D10" s="380"/>
      <c r="E10" s="380"/>
      <c r="F10" s="202" t="s">
        <v>16</v>
      </c>
      <c r="G10" s="381" t="s">
        <v>17</v>
      </c>
      <c r="H10" s="382"/>
      <c r="I10" s="382"/>
      <c r="J10" s="382"/>
      <c r="K10" s="383"/>
      <c r="L10" s="5">
        <v>4</v>
      </c>
    </row>
    <row r="11" spans="1:12" ht="67.5" customHeight="1" thickBot="1" x14ac:dyDescent="0.3">
      <c r="A11" s="202" t="s">
        <v>18</v>
      </c>
      <c r="B11" s="372" t="s">
        <v>202</v>
      </c>
      <c r="C11" s="374"/>
      <c r="D11" s="202" t="s">
        <v>20</v>
      </c>
      <c r="E11" s="64" t="s">
        <v>593</v>
      </c>
      <c r="F11" s="64" t="s">
        <v>269</v>
      </c>
      <c r="G11" s="64" t="s">
        <v>183</v>
      </c>
      <c r="H11" s="64" t="s">
        <v>105</v>
      </c>
      <c r="I11" s="64" t="s">
        <v>106</v>
      </c>
      <c r="J11" s="64" t="s">
        <v>107</v>
      </c>
      <c r="K11" s="64"/>
      <c r="L11" s="5">
        <v>5</v>
      </c>
    </row>
    <row r="12" spans="1:12" ht="117" customHeight="1" thickBot="1" x14ac:dyDescent="0.3">
      <c r="A12" s="202" t="s">
        <v>24</v>
      </c>
      <c r="B12" s="452" t="s">
        <v>594</v>
      </c>
      <c r="C12" s="453"/>
      <c r="D12" s="453"/>
      <c r="E12" s="453"/>
      <c r="F12" s="453"/>
      <c r="G12" s="202" t="s">
        <v>26</v>
      </c>
      <c r="H12" s="452" t="s">
        <v>595</v>
      </c>
      <c r="I12" s="453"/>
      <c r="J12" s="453"/>
      <c r="K12" s="454"/>
      <c r="L12" s="5">
        <v>6</v>
      </c>
    </row>
    <row r="13" spans="1:12" ht="60" customHeight="1" thickBot="1" x14ac:dyDescent="0.3">
      <c r="A13" s="202" t="s">
        <v>28</v>
      </c>
      <c r="B13" s="452" t="s">
        <v>596</v>
      </c>
      <c r="C13" s="453"/>
      <c r="D13" s="453"/>
      <c r="E13" s="453"/>
      <c r="F13" s="453"/>
      <c r="G13" s="453"/>
      <c r="H13" s="453"/>
      <c r="I13" s="454"/>
      <c r="J13" s="202" t="s">
        <v>30</v>
      </c>
      <c r="K13" s="200" t="s">
        <v>273</v>
      </c>
      <c r="L13" s="203">
        <v>7</v>
      </c>
    </row>
    <row r="14" spans="1:12" ht="51.75" customHeight="1" thickBot="1" x14ac:dyDescent="0.3">
      <c r="A14" s="202" t="s">
        <v>32</v>
      </c>
      <c r="B14" s="390" t="s">
        <v>111</v>
      </c>
      <c r="C14" s="391"/>
      <c r="D14" s="202" t="s">
        <v>34</v>
      </c>
      <c r="E14" s="13" t="s">
        <v>249</v>
      </c>
      <c r="F14" s="202" t="s">
        <v>36</v>
      </c>
      <c r="G14" s="201">
        <v>5</v>
      </c>
      <c r="H14" s="202" t="s">
        <v>37</v>
      </c>
      <c r="I14" s="232">
        <v>7</v>
      </c>
      <c r="J14" s="202" t="s">
        <v>38</v>
      </c>
      <c r="K14" s="233" t="s">
        <v>597</v>
      </c>
      <c r="L14" s="203">
        <v>8</v>
      </c>
    </row>
    <row r="15" spans="1:12" ht="45" customHeight="1" thickBot="1" x14ac:dyDescent="0.3">
      <c r="A15" s="17" t="s">
        <v>40</v>
      </c>
      <c r="B15" s="18" t="s">
        <v>41</v>
      </c>
      <c r="C15" s="73">
        <v>2019</v>
      </c>
      <c r="D15" s="21"/>
      <c r="E15" s="21"/>
      <c r="F15" s="22" t="s">
        <v>42</v>
      </c>
      <c r="G15" s="74">
        <v>2022</v>
      </c>
      <c r="H15" s="21"/>
      <c r="I15" s="21"/>
      <c r="J15" s="21"/>
      <c r="K15" s="24"/>
      <c r="L15" s="203">
        <v>9</v>
      </c>
    </row>
    <row r="16" spans="1:12" ht="18.75" customHeight="1" x14ac:dyDescent="0.25">
      <c r="A16" s="392" t="s">
        <v>43</v>
      </c>
      <c r="B16" s="393"/>
      <c r="C16" s="394" t="s">
        <v>44</v>
      </c>
      <c r="D16" s="395"/>
      <c r="E16" s="394" t="s">
        <v>45</v>
      </c>
      <c r="F16" s="395"/>
      <c r="G16" s="394" t="s">
        <v>46</v>
      </c>
      <c r="H16" s="395"/>
      <c r="I16" s="394" t="s">
        <v>47</v>
      </c>
      <c r="J16" s="395"/>
      <c r="K16" s="25" t="s">
        <v>48</v>
      </c>
      <c r="L16" s="396">
        <v>10</v>
      </c>
    </row>
    <row r="17" spans="1:12" ht="35.25" customHeight="1" x14ac:dyDescent="0.25">
      <c r="A17" s="399" t="str">
        <f>+E11</f>
        <v>Calificación evaluación-capacitaciones ambientales</v>
      </c>
      <c r="B17" s="400"/>
      <c r="C17" s="401"/>
      <c r="D17" s="402"/>
      <c r="E17" s="401"/>
      <c r="F17" s="402"/>
      <c r="G17" s="401"/>
      <c r="H17" s="402"/>
      <c r="I17" s="401"/>
      <c r="J17" s="402"/>
      <c r="K17" s="403"/>
      <c r="L17" s="397"/>
    </row>
    <row r="18" spans="1:12" ht="21.75" customHeight="1" x14ac:dyDescent="0.25">
      <c r="A18" s="399" t="str">
        <f>+F11</f>
        <v>Variable 2</v>
      </c>
      <c r="B18" s="400"/>
      <c r="C18" s="401"/>
      <c r="D18" s="402"/>
      <c r="E18" s="401"/>
      <c r="F18" s="402"/>
      <c r="G18" s="401"/>
      <c r="H18" s="402"/>
      <c r="I18" s="401"/>
      <c r="J18" s="402"/>
      <c r="K18" s="404"/>
      <c r="L18" s="397"/>
    </row>
    <row r="19" spans="1:12" ht="21.75" customHeight="1" x14ac:dyDescent="0.25">
      <c r="A19" s="399" t="str">
        <f>+G11</f>
        <v>Variable 3</v>
      </c>
      <c r="B19" s="400"/>
      <c r="C19" s="401"/>
      <c r="D19" s="402"/>
      <c r="E19" s="401"/>
      <c r="F19" s="402"/>
      <c r="G19" s="401"/>
      <c r="H19" s="402"/>
      <c r="I19" s="401"/>
      <c r="J19" s="402"/>
      <c r="K19" s="404"/>
      <c r="L19" s="397"/>
    </row>
    <row r="20" spans="1:12" ht="21.75" customHeight="1" x14ac:dyDescent="0.25">
      <c r="A20" s="399" t="str">
        <f>+H11</f>
        <v>Variable 4</v>
      </c>
      <c r="B20" s="400"/>
      <c r="C20" s="401"/>
      <c r="D20" s="402"/>
      <c r="E20" s="401"/>
      <c r="F20" s="402"/>
      <c r="G20" s="401"/>
      <c r="H20" s="402"/>
      <c r="I20" s="401"/>
      <c r="J20" s="402"/>
      <c r="K20" s="404"/>
      <c r="L20" s="397"/>
    </row>
    <row r="21" spans="1:12" ht="21.75" customHeight="1" x14ac:dyDescent="0.25">
      <c r="A21" s="399" t="str">
        <f>+I11</f>
        <v>Variable 5</v>
      </c>
      <c r="B21" s="400"/>
      <c r="C21" s="401"/>
      <c r="D21" s="402"/>
      <c r="E21" s="401"/>
      <c r="F21" s="402"/>
      <c r="G21" s="401"/>
      <c r="H21" s="402"/>
      <c r="I21" s="401"/>
      <c r="J21" s="402"/>
      <c r="K21" s="404"/>
      <c r="L21" s="397"/>
    </row>
    <row r="22" spans="1:12" ht="21.75" customHeight="1" thickBot="1" x14ac:dyDescent="0.3">
      <c r="A22" s="399" t="str">
        <f>+J11</f>
        <v>Variable 6</v>
      </c>
      <c r="B22" s="400"/>
      <c r="C22" s="405"/>
      <c r="D22" s="406"/>
      <c r="E22" s="405"/>
      <c r="F22" s="406"/>
      <c r="G22" s="405"/>
      <c r="H22" s="406"/>
      <c r="I22" s="405"/>
      <c r="J22" s="406"/>
      <c r="K22" s="404"/>
      <c r="L22" s="398"/>
    </row>
    <row r="23" spans="1:12" ht="18" customHeight="1" x14ac:dyDescent="0.25">
      <c r="A23" s="431" t="s">
        <v>49</v>
      </c>
      <c r="B23" s="206">
        <v>2021</v>
      </c>
      <c r="C23" s="435" t="s">
        <v>51</v>
      </c>
      <c r="D23" s="435"/>
      <c r="E23" s="413" t="s">
        <v>52</v>
      </c>
      <c r="F23" s="413"/>
      <c r="G23" s="414"/>
      <c r="H23" s="415" t="s">
        <v>53</v>
      </c>
      <c r="I23" s="28"/>
      <c r="J23" s="28"/>
      <c r="K23" s="29"/>
      <c r="L23" s="417">
        <v>11</v>
      </c>
    </row>
    <row r="24" spans="1:12" ht="19.5" customHeight="1" x14ac:dyDescent="0.25">
      <c r="A24" s="432"/>
      <c r="B24" s="30" t="s">
        <v>54</v>
      </c>
      <c r="C24" s="31" t="s">
        <v>55</v>
      </c>
      <c r="D24" s="31" t="s">
        <v>56</v>
      </c>
      <c r="E24" s="32" t="s">
        <v>57</v>
      </c>
      <c r="F24" s="33" t="s">
        <v>58</v>
      </c>
      <c r="G24" s="34" t="s">
        <v>59</v>
      </c>
      <c r="H24" s="416"/>
      <c r="I24" s="35"/>
      <c r="J24" s="36"/>
      <c r="K24" s="37"/>
      <c r="L24" s="418"/>
    </row>
    <row r="25" spans="1:12" ht="20.25" customHeight="1" x14ac:dyDescent="0.25">
      <c r="A25" s="433"/>
      <c r="B25" s="38">
        <v>1</v>
      </c>
      <c r="C25" s="419">
        <v>7</v>
      </c>
      <c r="D25" s="39"/>
      <c r="E25" s="91"/>
      <c r="F25" s="40"/>
      <c r="G25" s="40"/>
      <c r="H25" s="40"/>
      <c r="I25" s="35"/>
      <c r="J25" s="41"/>
      <c r="K25" s="37"/>
      <c r="L25" s="418"/>
    </row>
    <row r="26" spans="1:12" ht="15.75" customHeight="1" x14ac:dyDescent="0.25">
      <c r="A26" s="433"/>
      <c r="B26" s="42">
        <v>2</v>
      </c>
      <c r="C26" s="419"/>
      <c r="D26" s="43">
        <v>7</v>
      </c>
      <c r="E26" s="91">
        <v>6</v>
      </c>
      <c r="F26" s="40">
        <v>7</v>
      </c>
      <c r="G26" s="40">
        <v>8</v>
      </c>
      <c r="H26" s="40">
        <f>E17</f>
        <v>0</v>
      </c>
      <c r="I26" s="35"/>
      <c r="J26" s="41"/>
      <c r="K26" s="37"/>
      <c r="L26" s="418"/>
    </row>
    <row r="27" spans="1:12" ht="17.25" customHeight="1" x14ac:dyDescent="0.3">
      <c r="A27" s="433"/>
      <c r="B27" s="42">
        <v>3</v>
      </c>
      <c r="C27" s="419"/>
      <c r="D27" s="43"/>
      <c r="E27" s="40"/>
      <c r="F27" s="40"/>
      <c r="G27" s="40"/>
      <c r="H27" s="40"/>
      <c r="I27" s="44"/>
      <c r="J27" s="41"/>
      <c r="K27" s="37"/>
      <c r="L27" s="418"/>
    </row>
    <row r="28" spans="1:12" ht="16.5" customHeight="1" thickBot="1" x14ac:dyDescent="0.3">
      <c r="A28" s="434"/>
      <c r="B28" s="45">
        <v>4</v>
      </c>
      <c r="C28" s="420"/>
      <c r="D28" s="234">
        <v>7</v>
      </c>
      <c r="E28" s="91">
        <v>6</v>
      </c>
      <c r="F28" s="40">
        <v>7</v>
      </c>
      <c r="G28" s="40">
        <v>8</v>
      </c>
      <c r="H28" s="47">
        <f>I17</f>
        <v>0</v>
      </c>
      <c r="I28" s="48"/>
      <c r="J28" s="49"/>
      <c r="K28" s="50"/>
      <c r="L28" s="418"/>
    </row>
    <row r="29" spans="1:12" ht="53.25" customHeight="1" x14ac:dyDescent="0.25">
      <c r="A29" s="51" t="s">
        <v>60</v>
      </c>
      <c r="B29" s="456" t="s">
        <v>598</v>
      </c>
      <c r="C29" s="456"/>
      <c r="D29" s="456"/>
      <c r="E29" s="456"/>
      <c r="F29" s="456"/>
      <c r="G29" s="456"/>
      <c r="H29" s="456"/>
      <c r="I29" s="456"/>
      <c r="J29" s="456"/>
      <c r="K29" s="456"/>
      <c r="L29" s="52">
        <v>12</v>
      </c>
    </row>
    <row r="30" spans="1:12" ht="115.5" customHeight="1" thickBot="1" x14ac:dyDescent="0.3">
      <c r="A30" s="202" t="s">
        <v>62</v>
      </c>
      <c r="B30" s="457"/>
      <c r="C30" s="458"/>
      <c r="D30" s="458"/>
      <c r="E30" s="458"/>
      <c r="F30" s="458"/>
      <c r="G30" s="458"/>
      <c r="H30" s="458"/>
      <c r="I30" s="458"/>
      <c r="J30" s="458"/>
      <c r="K30" s="459"/>
      <c r="L30" s="204">
        <v>13</v>
      </c>
    </row>
    <row r="31" spans="1:12" ht="30.75" customHeight="1" x14ac:dyDescent="0.25">
      <c r="A31" s="425" t="s">
        <v>64</v>
      </c>
      <c r="B31" s="409" t="s">
        <v>65</v>
      </c>
      <c r="C31" s="409"/>
      <c r="D31" s="460" t="s">
        <v>599</v>
      </c>
      <c r="E31" s="460"/>
      <c r="F31" s="460"/>
      <c r="G31" s="460"/>
      <c r="H31" s="205" t="s">
        <v>67</v>
      </c>
      <c r="I31" s="460" t="s">
        <v>234</v>
      </c>
      <c r="J31" s="460"/>
      <c r="K31" s="460"/>
      <c r="L31" s="427">
        <v>14</v>
      </c>
    </row>
    <row r="32" spans="1:12" ht="36" customHeight="1" x14ac:dyDescent="0.25">
      <c r="A32" s="425"/>
      <c r="B32" s="430" t="s">
        <v>16</v>
      </c>
      <c r="C32" s="430"/>
      <c r="D32" s="461" t="s">
        <v>600</v>
      </c>
      <c r="E32" s="462"/>
      <c r="F32" s="462"/>
      <c r="G32" s="463"/>
      <c r="H32" s="205" t="s">
        <v>70</v>
      </c>
      <c r="I32" s="472" t="s">
        <v>601</v>
      </c>
      <c r="J32" s="460"/>
      <c r="K32" s="460"/>
      <c r="L32" s="428"/>
    </row>
    <row r="33" spans="1:12" ht="30.75" customHeight="1" thickBot="1" x14ac:dyDescent="0.3">
      <c r="A33" s="425"/>
      <c r="B33" s="409" t="s">
        <v>72</v>
      </c>
      <c r="C33" s="409"/>
      <c r="D33" s="464" t="s">
        <v>602</v>
      </c>
      <c r="E33" s="465"/>
      <c r="F33" s="465"/>
      <c r="G33" s="465"/>
      <c r="H33" s="465"/>
      <c r="I33" s="465"/>
      <c r="J33" s="465"/>
      <c r="K33" s="466"/>
      <c r="L33" s="429"/>
    </row>
    <row r="34" spans="1:12" ht="30.75" customHeight="1" x14ac:dyDescent="0.25">
      <c r="A34" s="407" t="s">
        <v>73</v>
      </c>
      <c r="B34" s="409" t="s">
        <v>65</v>
      </c>
      <c r="C34" s="409"/>
      <c r="D34" s="410" t="s">
        <v>74</v>
      </c>
      <c r="E34" s="411"/>
      <c r="F34" s="411"/>
      <c r="G34" s="412"/>
      <c r="H34" s="205" t="s">
        <v>67</v>
      </c>
      <c r="I34" s="410" t="s">
        <v>75</v>
      </c>
      <c r="J34" s="411"/>
      <c r="K34" s="412"/>
      <c r="L34" s="427">
        <v>15</v>
      </c>
    </row>
    <row r="35" spans="1:12" ht="30.75" customHeight="1" thickBot="1" x14ac:dyDescent="0.3">
      <c r="A35" s="408"/>
      <c r="B35" s="436" t="s">
        <v>70</v>
      </c>
      <c r="C35" s="436"/>
      <c r="D35" s="437" t="s">
        <v>76</v>
      </c>
      <c r="E35" s="438"/>
      <c r="F35" s="438"/>
      <c r="G35" s="439"/>
      <c r="H35" s="59" t="s">
        <v>72</v>
      </c>
      <c r="I35" s="440" t="s">
        <v>77</v>
      </c>
      <c r="J35" s="438"/>
      <c r="K35" s="439"/>
      <c r="L35" s="429"/>
    </row>
  </sheetData>
  <mergeCells count="83">
    <mergeCell ref="A5:K5"/>
    <mergeCell ref="D1:E4"/>
    <mergeCell ref="F1:H2"/>
    <mergeCell ref="I1:K2"/>
    <mergeCell ref="F3:H4"/>
    <mergeCell ref="I3:K4"/>
    <mergeCell ref="A6:K6"/>
    <mergeCell ref="B7:E7"/>
    <mergeCell ref="G7:K7"/>
    <mergeCell ref="B8:E8"/>
    <mergeCell ref="F8:H8"/>
    <mergeCell ref="I8:K8"/>
    <mergeCell ref="B9:K9"/>
    <mergeCell ref="B10:E10"/>
    <mergeCell ref="G10:K10"/>
    <mergeCell ref="B11:C11"/>
    <mergeCell ref="B12:F12"/>
    <mergeCell ref="H12:K12"/>
    <mergeCell ref="B13:I13"/>
    <mergeCell ref="B14:C14"/>
    <mergeCell ref="A16:B16"/>
    <mergeCell ref="C16:D16"/>
    <mergeCell ref="E16:F16"/>
    <mergeCell ref="G16:H16"/>
    <mergeCell ref="I16:J16"/>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I19:J19"/>
    <mergeCell ref="I20:J20"/>
    <mergeCell ref="A21:B21"/>
    <mergeCell ref="C21:D21"/>
    <mergeCell ref="E21:F21"/>
    <mergeCell ref="G21:H21"/>
    <mergeCell ref="I21:J21"/>
    <mergeCell ref="A20:B20"/>
    <mergeCell ref="C20:D20"/>
    <mergeCell ref="E20:F20"/>
    <mergeCell ref="G20:H20"/>
    <mergeCell ref="A22:B22"/>
    <mergeCell ref="C22:D22"/>
    <mergeCell ref="E22:F22"/>
    <mergeCell ref="G22:H22"/>
    <mergeCell ref="I22:J22"/>
    <mergeCell ref="A34:A35"/>
    <mergeCell ref="B34:C34"/>
    <mergeCell ref="D34:G34"/>
    <mergeCell ref="I34:K34"/>
    <mergeCell ref="E23:G23"/>
    <mergeCell ref="H23:H24"/>
    <mergeCell ref="L23:L28"/>
    <mergeCell ref="C25:C28"/>
    <mergeCell ref="B29:K29"/>
    <mergeCell ref="B30:K30"/>
    <mergeCell ref="A31:A33"/>
    <mergeCell ref="B31:C31"/>
    <mergeCell ref="D31:G31"/>
    <mergeCell ref="I31:K31"/>
    <mergeCell ref="L31:L33"/>
    <mergeCell ref="B32:C32"/>
    <mergeCell ref="A23:A28"/>
    <mergeCell ref="C23:D23"/>
    <mergeCell ref="L34:L35"/>
    <mergeCell ref="B35:C35"/>
    <mergeCell ref="D35:G35"/>
    <mergeCell ref="I35:K35"/>
    <mergeCell ref="D32:G32"/>
    <mergeCell ref="I32:K32"/>
    <mergeCell ref="B33:C33"/>
    <mergeCell ref="D33:K33"/>
  </mergeCells>
  <hyperlinks>
    <hyperlink ref="I32" r:id="rId1"/>
    <hyperlink ref="D35" r:id="rId2" display="wcastro@ins.gov.co/svillarreal@ins.gov.co"/>
    <hyperlink ref="A1" location="Índice!A1" display="volver"/>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5"/>
  <sheetViews>
    <sheetView showGridLines="0" showWhiteSpace="0" view="pageBreakPreview" zoomScale="80" zoomScaleNormal="70" zoomScaleSheetLayoutView="80" workbookViewId="0"/>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80" t="s">
        <v>98</v>
      </c>
      <c r="B1" s="1"/>
      <c r="C1" s="1"/>
      <c r="D1" s="360" t="s">
        <v>0</v>
      </c>
      <c r="E1" s="361"/>
      <c r="F1" s="361" t="s">
        <v>1</v>
      </c>
      <c r="G1" s="361"/>
      <c r="H1" s="361"/>
      <c r="I1" s="361" t="s">
        <v>2</v>
      </c>
      <c r="J1" s="361"/>
      <c r="K1" s="361"/>
    </row>
    <row r="2" spans="1:12" ht="27" customHeight="1" x14ac:dyDescent="0.25">
      <c r="A2" s="1"/>
      <c r="B2" s="1"/>
      <c r="C2" s="1"/>
      <c r="D2" s="361"/>
      <c r="E2" s="361"/>
      <c r="F2" s="361"/>
      <c r="G2" s="361"/>
      <c r="H2" s="361"/>
      <c r="I2" s="361"/>
      <c r="J2" s="361"/>
      <c r="K2" s="361"/>
    </row>
    <row r="3" spans="1:12" ht="17.25" customHeight="1" x14ac:dyDescent="0.25">
      <c r="A3" s="1"/>
      <c r="B3" s="1"/>
      <c r="C3" s="1"/>
      <c r="D3" s="361"/>
      <c r="E3" s="361"/>
      <c r="F3" s="361" t="s">
        <v>3</v>
      </c>
      <c r="G3" s="361"/>
      <c r="H3" s="361"/>
      <c r="I3" s="363">
        <v>44246</v>
      </c>
      <c r="J3" s="363"/>
      <c r="K3" s="363"/>
    </row>
    <row r="4" spans="1:12" ht="17.25" customHeight="1" thickBot="1" x14ac:dyDescent="0.3">
      <c r="A4" s="1"/>
      <c r="B4" s="1"/>
      <c r="C4" s="1"/>
      <c r="D4" s="362"/>
      <c r="E4" s="362"/>
      <c r="F4" s="362"/>
      <c r="G4" s="362"/>
      <c r="H4" s="362"/>
      <c r="I4" s="364"/>
      <c r="J4" s="364"/>
      <c r="K4" s="364"/>
    </row>
    <row r="5" spans="1:12" ht="36.75" customHeight="1" thickBot="1" x14ac:dyDescent="0.3">
      <c r="A5" s="357" t="s">
        <v>4</v>
      </c>
      <c r="B5" s="358"/>
      <c r="C5" s="358"/>
      <c r="D5" s="358"/>
      <c r="E5" s="358"/>
      <c r="F5" s="358"/>
      <c r="G5" s="358"/>
      <c r="H5" s="358"/>
      <c r="I5" s="358"/>
      <c r="J5" s="358"/>
      <c r="K5" s="359"/>
      <c r="L5" s="2"/>
    </row>
    <row r="6" spans="1:12" ht="27" customHeight="1" thickBot="1" x14ac:dyDescent="0.3">
      <c r="A6" s="365" t="s">
        <v>5</v>
      </c>
      <c r="B6" s="366"/>
      <c r="C6" s="366"/>
      <c r="D6" s="366"/>
      <c r="E6" s="366"/>
      <c r="F6" s="366"/>
      <c r="G6" s="366"/>
      <c r="H6" s="366"/>
      <c r="I6" s="366"/>
      <c r="J6" s="366"/>
      <c r="K6" s="367"/>
      <c r="L6" s="2"/>
    </row>
    <row r="7" spans="1:12" ht="54" customHeight="1" thickBot="1" x14ac:dyDescent="0.3">
      <c r="A7" s="3" t="s">
        <v>6</v>
      </c>
      <c r="B7" s="447" t="s">
        <v>604</v>
      </c>
      <c r="C7" s="447"/>
      <c r="D7" s="447"/>
      <c r="E7" s="447"/>
      <c r="F7" s="4" t="s">
        <v>8</v>
      </c>
      <c r="G7" s="369" t="s">
        <v>9</v>
      </c>
      <c r="H7" s="370"/>
      <c r="I7" s="370"/>
      <c r="J7" s="370"/>
      <c r="K7" s="371"/>
      <c r="L7" s="5">
        <v>1</v>
      </c>
    </row>
    <row r="8" spans="1:12" ht="57" customHeight="1" thickBot="1" x14ac:dyDescent="0.3">
      <c r="A8" s="202" t="s">
        <v>10</v>
      </c>
      <c r="B8" s="372" t="s">
        <v>11</v>
      </c>
      <c r="C8" s="373"/>
      <c r="D8" s="373"/>
      <c r="E8" s="374"/>
      <c r="F8" s="372"/>
      <c r="G8" s="373"/>
      <c r="H8" s="374"/>
      <c r="I8" s="372"/>
      <c r="J8" s="373"/>
      <c r="K8" s="375"/>
      <c r="L8" s="5">
        <v>2</v>
      </c>
    </row>
    <row r="9" spans="1:12" ht="57.75" customHeight="1" thickBot="1" x14ac:dyDescent="0.3">
      <c r="A9" s="7" t="s">
        <v>12</v>
      </c>
      <c r="B9" s="467" t="s">
        <v>605</v>
      </c>
      <c r="C9" s="468"/>
      <c r="D9" s="468"/>
      <c r="E9" s="468"/>
      <c r="F9" s="468"/>
      <c r="G9" s="468"/>
      <c r="H9" s="468"/>
      <c r="I9" s="468"/>
      <c r="J9" s="468"/>
      <c r="K9" s="469"/>
      <c r="L9" s="5">
        <v>3</v>
      </c>
    </row>
    <row r="10" spans="1:12" ht="30" customHeight="1" thickBot="1" x14ac:dyDescent="0.3">
      <c r="A10" s="7" t="s">
        <v>14</v>
      </c>
      <c r="B10" s="379" t="s">
        <v>592</v>
      </c>
      <c r="C10" s="380"/>
      <c r="D10" s="380"/>
      <c r="E10" s="380"/>
      <c r="F10" s="202" t="s">
        <v>16</v>
      </c>
      <c r="G10" s="381" t="s">
        <v>17</v>
      </c>
      <c r="H10" s="382"/>
      <c r="I10" s="382"/>
      <c r="J10" s="382"/>
      <c r="K10" s="383"/>
      <c r="L10" s="5">
        <v>4</v>
      </c>
    </row>
    <row r="11" spans="1:12" ht="67.5" customHeight="1" thickBot="1" x14ac:dyDescent="0.3">
      <c r="A11" s="202" t="s">
        <v>18</v>
      </c>
      <c r="B11" s="372" t="s">
        <v>202</v>
      </c>
      <c r="C11" s="374"/>
      <c r="D11" s="202" t="s">
        <v>20</v>
      </c>
      <c r="E11" s="64" t="s">
        <v>606</v>
      </c>
      <c r="F11" s="64" t="s">
        <v>269</v>
      </c>
      <c r="G11" s="64" t="s">
        <v>183</v>
      </c>
      <c r="H11" s="64" t="s">
        <v>105</v>
      </c>
      <c r="I11" s="64" t="s">
        <v>106</v>
      </c>
      <c r="J11" s="64" t="s">
        <v>107</v>
      </c>
      <c r="K11" s="64"/>
      <c r="L11" s="5">
        <v>5</v>
      </c>
    </row>
    <row r="12" spans="1:12" ht="117" customHeight="1" thickBot="1" x14ac:dyDescent="0.3">
      <c r="A12" s="202" t="s">
        <v>24</v>
      </c>
      <c r="B12" s="452" t="s">
        <v>607</v>
      </c>
      <c r="C12" s="453"/>
      <c r="D12" s="453"/>
      <c r="E12" s="453"/>
      <c r="F12" s="453"/>
      <c r="G12" s="202" t="s">
        <v>26</v>
      </c>
      <c r="H12" s="452" t="s">
        <v>608</v>
      </c>
      <c r="I12" s="453"/>
      <c r="J12" s="453"/>
      <c r="K12" s="454"/>
      <c r="L12" s="5">
        <v>6</v>
      </c>
    </row>
    <row r="13" spans="1:12" ht="60" customHeight="1" thickBot="1" x14ac:dyDescent="0.3">
      <c r="A13" s="202" t="s">
        <v>28</v>
      </c>
      <c r="B13" s="452" t="s">
        <v>609</v>
      </c>
      <c r="C13" s="453"/>
      <c r="D13" s="453"/>
      <c r="E13" s="453"/>
      <c r="F13" s="453"/>
      <c r="G13" s="453"/>
      <c r="H13" s="453"/>
      <c r="I13" s="454"/>
      <c r="J13" s="202" t="s">
        <v>30</v>
      </c>
      <c r="K13" s="200" t="s">
        <v>610</v>
      </c>
      <c r="L13" s="203">
        <v>7</v>
      </c>
    </row>
    <row r="14" spans="1:12" ht="51.75" customHeight="1" thickBot="1" x14ac:dyDescent="0.3">
      <c r="A14" s="202" t="s">
        <v>32</v>
      </c>
      <c r="B14" s="390" t="s">
        <v>309</v>
      </c>
      <c r="C14" s="391"/>
      <c r="D14" s="202" t="s">
        <v>34</v>
      </c>
      <c r="E14" s="13" t="s">
        <v>35</v>
      </c>
      <c r="F14" s="202" t="s">
        <v>36</v>
      </c>
      <c r="G14" s="201">
        <v>0</v>
      </c>
      <c r="H14" s="202" t="s">
        <v>37</v>
      </c>
      <c r="I14" s="232">
        <v>700</v>
      </c>
      <c r="J14" s="202" t="s">
        <v>38</v>
      </c>
      <c r="K14" s="233" t="s">
        <v>611</v>
      </c>
      <c r="L14" s="203">
        <v>8</v>
      </c>
    </row>
    <row r="15" spans="1:12" ht="45" customHeight="1" thickBot="1" x14ac:dyDescent="0.3">
      <c r="A15" s="17" t="s">
        <v>40</v>
      </c>
      <c r="B15" s="18" t="s">
        <v>41</v>
      </c>
      <c r="C15" s="73">
        <v>2021</v>
      </c>
      <c r="D15" s="21"/>
      <c r="E15" s="21"/>
      <c r="F15" s="22" t="s">
        <v>42</v>
      </c>
      <c r="G15" s="74">
        <v>2022</v>
      </c>
      <c r="H15" s="21"/>
      <c r="I15" s="21"/>
      <c r="J15" s="21"/>
      <c r="K15" s="24"/>
      <c r="L15" s="203">
        <v>9</v>
      </c>
    </row>
    <row r="16" spans="1:12" ht="18.75" customHeight="1" x14ac:dyDescent="0.25">
      <c r="A16" s="392" t="s">
        <v>43</v>
      </c>
      <c r="B16" s="393"/>
      <c r="C16" s="394" t="s">
        <v>44</v>
      </c>
      <c r="D16" s="395"/>
      <c r="E16" s="394" t="s">
        <v>45</v>
      </c>
      <c r="F16" s="395"/>
      <c r="G16" s="394" t="s">
        <v>46</v>
      </c>
      <c r="H16" s="395"/>
      <c r="I16" s="394" t="s">
        <v>47</v>
      </c>
      <c r="J16" s="395"/>
      <c r="K16" s="25" t="s">
        <v>48</v>
      </c>
      <c r="L16" s="396">
        <v>10</v>
      </c>
    </row>
    <row r="17" spans="1:12" ht="35.25" customHeight="1" x14ac:dyDescent="0.25">
      <c r="A17" s="399" t="str">
        <f>+E11</f>
        <v>Auditoria PREAD SDA:Puntaje final</v>
      </c>
      <c r="B17" s="400"/>
      <c r="C17" s="401"/>
      <c r="D17" s="402"/>
      <c r="E17" s="401"/>
      <c r="F17" s="402"/>
      <c r="G17" s="401"/>
      <c r="H17" s="402"/>
      <c r="I17" s="401"/>
      <c r="J17" s="402"/>
      <c r="K17" s="403"/>
      <c r="L17" s="397"/>
    </row>
    <row r="18" spans="1:12" ht="21.75" customHeight="1" x14ac:dyDescent="0.25">
      <c r="A18" s="399" t="str">
        <f>+F11</f>
        <v>Variable 2</v>
      </c>
      <c r="B18" s="400"/>
      <c r="C18" s="401"/>
      <c r="D18" s="402"/>
      <c r="E18" s="401"/>
      <c r="F18" s="402"/>
      <c r="G18" s="401"/>
      <c r="H18" s="402"/>
      <c r="I18" s="401"/>
      <c r="J18" s="402"/>
      <c r="K18" s="404"/>
      <c r="L18" s="397"/>
    </row>
    <row r="19" spans="1:12" ht="21.75" customHeight="1" x14ac:dyDescent="0.25">
      <c r="A19" s="399" t="str">
        <f>+G11</f>
        <v>Variable 3</v>
      </c>
      <c r="B19" s="400"/>
      <c r="C19" s="401"/>
      <c r="D19" s="402"/>
      <c r="E19" s="401"/>
      <c r="F19" s="402"/>
      <c r="G19" s="401"/>
      <c r="H19" s="402"/>
      <c r="I19" s="401"/>
      <c r="J19" s="402"/>
      <c r="K19" s="404"/>
      <c r="L19" s="397"/>
    </row>
    <row r="20" spans="1:12" ht="21.75" customHeight="1" x14ac:dyDescent="0.25">
      <c r="A20" s="399" t="str">
        <f>+H11</f>
        <v>Variable 4</v>
      </c>
      <c r="B20" s="400"/>
      <c r="C20" s="401"/>
      <c r="D20" s="402"/>
      <c r="E20" s="401"/>
      <c r="F20" s="402"/>
      <c r="G20" s="401"/>
      <c r="H20" s="402"/>
      <c r="I20" s="401"/>
      <c r="J20" s="402"/>
      <c r="K20" s="404"/>
      <c r="L20" s="397"/>
    </row>
    <row r="21" spans="1:12" ht="21.75" customHeight="1" x14ac:dyDescent="0.25">
      <c r="A21" s="399" t="str">
        <f>+I11</f>
        <v>Variable 5</v>
      </c>
      <c r="B21" s="400"/>
      <c r="C21" s="401"/>
      <c r="D21" s="402"/>
      <c r="E21" s="401"/>
      <c r="F21" s="402"/>
      <c r="G21" s="401"/>
      <c r="H21" s="402"/>
      <c r="I21" s="401"/>
      <c r="J21" s="402"/>
      <c r="K21" s="404"/>
      <c r="L21" s="397"/>
    </row>
    <row r="22" spans="1:12" ht="21.75" customHeight="1" thickBot="1" x14ac:dyDescent="0.3">
      <c r="A22" s="399" t="str">
        <f>+J11</f>
        <v>Variable 6</v>
      </c>
      <c r="B22" s="400"/>
      <c r="C22" s="405"/>
      <c r="D22" s="406"/>
      <c r="E22" s="405"/>
      <c r="F22" s="406"/>
      <c r="G22" s="405"/>
      <c r="H22" s="406"/>
      <c r="I22" s="405"/>
      <c r="J22" s="406"/>
      <c r="K22" s="404"/>
      <c r="L22" s="398"/>
    </row>
    <row r="23" spans="1:12" ht="18" customHeight="1" x14ac:dyDescent="0.25">
      <c r="A23" s="431" t="s">
        <v>49</v>
      </c>
      <c r="B23" s="206">
        <v>2021</v>
      </c>
      <c r="C23" s="435" t="s">
        <v>51</v>
      </c>
      <c r="D23" s="435"/>
      <c r="E23" s="413" t="s">
        <v>52</v>
      </c>
      <c r="F23" s="413"/>
      <c r="G23" s="414"/>
      <c r="H23" s="415" t="s">
        <v>53</v>
      </c>
      <c r="I23" s="28"/>
      <c r="J23" s="28"/>
      <c r="K23" s="29"/>
      <c r="L23" s="417">
        <v>11</v>
      </c>
    </row>
    <row r="24" spans="1:12" ht="19.5" customHeight="1" x14ac:dyDescent="0.25">
      <c r="A24" s="432"/>
      <c r="B24" s="30" t="s">
        <v>54</v>
      </c>
      <c r="C24" s="31" t="s">
        <v>55</v>
      </c>
      <c r="D24" s="31" t="s">
        <v>56</v>
      </c>
      <c r="E24" s="32" t="s">
        <v>57</v>
      </c>
      <c r="F24" s="33" t="s">
        <v>58</v>
      </c>
      <c r="G24" s="34" t="s">
        <v>59</v>
      </c>
      <c r="H24" s="416"/>
      <c r="I24" s="35"/>
      <c r="J24" s="36"/>
      <c r="K24" s="37"/>
      <c r="L24" s="418"/>
    </row>
    <row r="25" spans="1:12" ht="20.25" customHeight="1" x14ac:dyDescent="0.25">
      <c r="A25" s="433"/>
      <c r="B25" s="38">
        <v>1</v>
      </c>
      <c r="C25" s="419"/>
      <c r="D25" s="39"/>
      <c r="E25" s="91"/>
      <c r="F25" s="40"/>
      <c r="G25" s="40"/>
      <c r="H25" s="40"/>
      <c r="I25" s="35"/>
      <c r="J25" s="41"/>
      <c r="K25" s="37"/>
      <c r="L25" s="418"/>
    </row>
    <row r="26" spans="1:12" ht="15.75" customHeight="1" x14ac:dyDescent="0.25">
      <c r="A26" s="433"/>
      <c r="B26" s="42">
        <v>2</v>
      </c>
      <c r="C26" s="419"/>
      <c r="D26" s="43"/>
      <c r="E26" s="40"/>
      <c r="F26" s="40"/>
      <c r="G26" s="40"/>
      <c r="H26" s="40"/>
      <c r="I26" s="35"/>
      <c r="J26" s="41"/>
      <c r="K26" s="37"/>
      <c r="L26" s="418"/>
    </row>
    <row r="27" spans="1:12" ht="17.25" customHeight="1" x14ac:dyDescent="0.3">
      <c r="A27" s="433"/>
      <c r="B27" s="42">
        <v>3</v>
      </c>
      <c r="C27" s="419"/>
      <c r="D27" s="43"/>
      <c r="E27" s="40"/>
      <c r="F27" s="40"/>
      <c r="G27" s="40"/>
      <c r="H27" s="40"/>
      <c r="I27" s="44"/>
      <c r="J27" s="41"/>
      <c r="K27" s="37"/>
      <c r="L27" s="418"/>
    </row>
    <row r="28" spans="1:12" ht="16.5" customHeight="1" thickBot="1" x14ac:dyDescent="0.3">
      <c r="A28" s="434"/>
      <c r="B28" s="45">
        <v>4</v>
      </c>
      <c r="C28" s="420"/>
      <c r="D28" s="234">
        <v>700</v>
      </c>
      <c r="E28" s="91">
        <v>699</v>
      </c>
      <c r="F28" s="40">
        <v>700</v>
      </c>
      <c r="G28" s="40">
        <v>701</v>
      </c>
      <c r="H28" s="40">
        <f>I20</f>
        <v>0</v>
      </c>
      <c r="I28" s="48"/>
      <c r="J28" s="49"/>
      <c r="K28" s="50"/>
      <c r="L28" s="418"/>
    </row>
    <row r="29" spans="1:12" ht="53.25" customHeight="1" x14ac:dyDescent="0.25">
      <c r="A29" s="51" t="s">
        <v>60</v>
      </c>
      <c r="B29" s="456" t="s">
        <v>612</v>
      </c>
      <c r="C29" s="456"/>
      <c r="D29" s="456"/>
      <c r="E29" s="456"/>
      <c r="F29" s="456"/>
      <c r="G29" s="456"/>
      <c r="H29" s="456"/>
      <c r="I29" s="456"/>
      <c r="J29" s="456"/>
      <c r="K29" s="456"/>
      <c r="L29" s="52">
        <v>12</v>
      </c>
    </row>
    <row r="30" spans="1:12" ht="115.5" customHeight="1" thickBot="1" x14ac:dyDescent="0.3">
      <c r="A30" s="202" t="s">
        <v>62</v>
      </c>
      <c r="B30" s="457"/>
      <c r="C30" s="458"/>
      <c r="D30" s="458"/>
      <c r="E30" s="458"/>
      <c r="F30" s="458"/>
      <c r="G30" s="458"/>
      <c r="H30" s="458"/>
      <c r="I30" s="458"/>
      <c r="J30" s="458"/>
      <c r="K30" s="459"/>
      <c r="L30" s="204">
        <v>13</v>
      </c>
    </row>
    <row r="31" spans="1:12" ht="30.75" customHeight="1" x14ac:dyDescent="0.25">
      <c r="A31" s="425" t="s">
        <v>64</v>
      </c>
      <c r="B31" s="409" t="s">
        <v>65</v>
      </c>
      <c r="C31" s="409"/>
      <c r="D31" s="460" t="s">
        <v>599</v>
      </c>
      <c r="E31" s="460"/>
      <c r="F31" s="460"/>
      <c r="G31" s="460"/>
      <c r="H31" s="205" t="s">
        <v>67</v>
      </c>
      <c r="I31" s="460" t="s">
        <v>234</v>
      </c>
      <c r="J31" s="460"/>
      <c r="K31" s="460"/>
      <c r="L31" s="427">
        <v>14</v>
      </c>
    </row>
    <row r="32" spans="1:12" ht="36" customHeight="1" x14ac:dyDescent="0.25">
      <c r="A32" s="425"/>
      <c r="B32" s="430" t="s">
        <v>16</v>
      </c>
      <c r="C32" s="430"/>
      <c r="D32" s="461" t="s">
        <v>613</v>
      </c>
      <c r="E32" s="462"/>
      <c r="F32" s="462"/>
      <c r="G32" s="463"/>
      <c r="H32" s="205" t="s">
        <v>70</v>
      </c>
      <c r="I32" s="472" t="s">
        <v>601</v>
      </c>
      <c r="J32" s="460"/>
      <c r="K32" s="460"/>
      <c r="L32" s="428"/>
    </row>
    <row r="33" spans="1:12" ht="30.75" customHeight="1" thickBot="1" x14ac:dyDescent="0.3">
      <c r="A33" s="425"/>
      <c r="B33" s="409" t="s">
        <v>72</v>
      </c>
      <c r="C33" s="409"/>
      <c r="D33" s="464" t="s">
        <v>602</v>
      </c>
      <c r="E33" s="465"/>
      <c r="F33" s="465"/>
      <c r="G33" s="465"/>
      <c r="H33" s="465"/>
      <c r="I33" s="465"/>
      <c r="J33" s="465"/>
      <c r="K33" s="466"/>
      <c r="L33" s="429"/>
    </row>
    <row r="34" spans="1:12" ht="30.75" customHeight="1" x14ac:dyDescent="0.25">
      <c r="A34" s="407" t="s">
        <v>73</v>
      </c>
      <c r="B34" s="409" t="s">
        <v>65</v>
      </c>
      <c r="C34" s="409"/>
      <c r="D34" s="410" t="s">
        <v>74</v>
      </c>
      <c r="E34" s="411"/>
      <c r="F34" s="411"/>
      <c r="G34" s="412"/>
      <c r="H34" s="205" t="s">
        <v>67</v>
      </c>
      <c r="I34" s="410" t="s">
        <v>75</v>
      </c>
      <c r="J34" s="411"/>
      <c r="K34" s="412"/>
      <c r="L34" s="427">
        <v>15</v>
      </c>
    </row>
    <row r="35" spans="1:12" ht="30.75" customHeight="1" thickBot="1" x14ac:dyDescent="0.3">
      <c r="A35" s="408"/>
      <c r="B35" s="436" t="s">
        <v>70</v>
      </c>
      <c r="C35" s="436"/>
      <c r="D35" s="437" t="s">
        <v>76</v>
      </c>
      <c r="E35" s="438"/>
      <c r="F35" s="438"/>
      <c r="G35" s="439"/>
      <c r="H35" s="59" t="s">
        <v>72</v>
      </c>
      <c r="I35" s="440" t="s">
        <v>77</v>
      </c>
      <c r="J35" s="438"/>
      <c r="K35" s="439"/>
      <c r="L35" s="429"/>
    </row>
  </sheetData>
  <mergeCells count="83">
    <mergeCell ref="A5:K5"/>
    <mergeCell ref="D1:E4"/>
    <mergeCell ref="F1:H2"/>
    <mergeCell ref="I1:K2"/>
    <mergeCell ref="F3:H4"/>
    <mergeCell ref="I3:K4"/>
    <mergeCell ref="A6:K6"/>
    <mergeCell ref="B7:E7"/>
    <mergeCell ref="G7:K7"/>
    <mergeCell ref="B8:E8"/>
    <mergeCell ref="F8:H8"/>
    <mergeCell ref="I8:K8"/>
    <mergeCell ref="B9:K9"/>
    <mergeCell ref="B10:E10"/>
    <mergeCell ref="G10:K10"/>
    <mergeCell ref="B11:C11"/>
    <mergeCell ref="B12:F12"/>
    <mergeCell ref="H12:K12"/>
    <mergeCell ref="B13:I13"/>
    <mergeCell ref="B14:C14"/>
    <mergeCell ref="A16:B16"/>
    <mergeCell ref="C16:D16"/>
    <mergeCell ref="E16:F16"/>
    <mergeCell ref="G16:H16"/>
    <mergeCell ref="I16:J16"/>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I19:J19"/>
    <mergeCell ref="I20:J20"/>
    <mergeCell ref="A21:B21"/>
    <mergeCell ref="C21:D21"/>
    <mergeCell ref="E21:F21"/>
    <mergeCell ref="G21:H21"/>
    <mergeCell ref="I21:J21"/>
    <mergeCell ref="A20:B20"/>
    <mergeCell ref="C20:D20"/>
    <mergeCell ref="E20:F20"/>
    <mergeCell ref="G20:H20"/>
    <mergeCell ref="A22:B22"/>
    <mergeCell ref="C22:D22"/>
    <mergeCell ref="E22:F22"/>
    <mergeCell ref="G22:H22"/>
    <mergeCell ref="I22:J22"/>
    <mergeCell ref="A34:A35"/>
    <mergeCell ref="B34:C34"/>
    <mergeCell ref="D34:G34"/>
    <mergeCell ref="I34:K34"/>
    <mergeCell ref="E23:G23"/>
    <mergeCell ref="H23:H24"/>
    <mergeCell ref="L23:L28"/>
    <mergeCell ref="C25:C28"/>
    <mergeCell ref="B29:K29"/>
    <mergeCell ref="B30:K30"/>
    <mergeCell ref="A31:A33"/>
    <mergeCell ref="B31:C31"/>
    <mergeCell ref="D31:G31"/>
    <mergeCell ref="I31:K31"/>
    <mergeCell ref="L31:L33"/>
    <mergeCell ref="B32:C32"/>
    <mergeCell ref="A23:A28"/>
    <mergeCell ref="C23:D23"/>
    <mergeCell ref="L34:L35"/>
    <mergeCell ref="B35:C35"/>
    <mergeCell ref="D35:G35"/>
    <mergeCell ref="I35:K35"/>
    <mergeCell ref="D32:G32"/>
    <mergeCell ref="I32:K32"/>
    <mergeCell ref="B33:C33"/>
    <mergeCell ref="D33:K33"/>
  </mergeCells>
  <hyperlinks>
    <hyperlink ref="I32" r:id="rId1"/>
    <hyperlink ref="D35" r:id="rId2" display="wcastro@ins.gov.co/svillarreal@ins.gov.co"/>
    <hyperlink ref="A1" location="Índice!A1" display="volver"/>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5"/>
  <sheetViews>
    <sheetView showGridLines="0" showWhiteSpace="0" view="pageBreakPreview" zoomScale="70" zoomScaleNormal="70" zoomScaleSheetLayoutView="70" workbookViewId="0"/>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80" t="s">
        <v>98</v>
      </c>
      <c r="B1" s="1"/>
      <c r="C1" s="1"/>
      <c r="D1" s="360" t="s">
        <v>0</v>
      </c>
      <c r="E1" s="361"/>
      <c r="F1" s="361" t="s">
        <v>1</v>
      </c>
      <c r="G1" s="361"/>
      <c r="H1" s="361"/>
      <c r="I1" s="361" t="s">
        <v>2</v>
      </c>
      <c r="J1" s="361"/>
      <c r="K1" s="361"/>
    </row>
    <row r="2" spans="1:12" ht="27" customHeight="1" x14ac:dyDescent="0.25">
      <c r="A2" s="1"/>
      <c r="B2" s="1"/>
      <c r="C2" s="1"/>
      <c r="D2" s="361"/>
      <c r="E2" s="361"/>
      <c r="F2" s="361"/>
      <c r="G2" s="361"/>
      <c r="H2" s="361"/>
      <c r="I2" s="361"/>
      <c r="J2" s="361"/>
      <c r="K2" s="361"/>
    </row>
    <row r="3" spans="1:12" ht="17.25" customHeight="1" x14ac:dyDescent="0.25">
      <c r="A3" s="1"/>
      <c r="B3" s="1"/>
      <c r="C3" s="1"/>
      <c r="D3" s="361"/>
      <c r="E3" s="361"/>
      <c r="F3" s="361" t="s">
        <v>3</v>
      </c>
      <c r="G3" s="361"/>
      <c r="H3" s="361"/>
      <c r="I3" s="363">
        <v>44246</v>
      </c>
      <c r="J3" s="363"/>
      <c r="K3" s="363"/>
    </row>
    <row r="4" spans="1:12" ht="17.25" customHeight="1" thickBot="1" x14ac:dyDescent="0.3">
      <c r="A4" s="1"/>
      <c r="B4" s="1"/>
      <c r="C4" s="1"/>
      <c r="D4" s="362"/>
      <c r="E4" s="362"/>
      <c r="F4" s="362"/>
      <c r="G4" s="362"/>
      <c r="H4" s="362"/>
      <c r="I4" s="364"/>
      <c r="J4" s="364"/>
      <c r="K4" s="364"/>
    </row>
    <row r="5" spans="1:12" ht="36.75" customHeight="1" thickBot="1" x14ac:dyDescent="0.3">
      <c r="A5" s="357" t="s">
        <v>4</v>
      </c>
      <c r="B5" s="358"/>
      <c r="C5" s="358"/>
      <c r="D5" s="358"/>
      <c r="E5" s="358"/>
      <c r="F5" s="358"/>
      <c r="G5" s="358"/>
      <c r="H5" s="358"/>
      <c r="I5" s="358"/>
      <c r="J5" s="358"/>
      <c r="K5" s="359"/>
      <c r="L5" s="2"/>
    </row>
    <row r="6" spans="1:12" ht="27" customHeight="1" thickBot="1" x14ac:dyDescent="0.3">
      <c r="A6" s="365" t="s">
        <v>5</v>
      </c>
      <c r="B6" s="366"/>
      <c r="C6" s="366"/>
      <c r="D6" s="366"/>
      <c r="E6" s="366"/>
      <c r="F6" s="366"/>
      <c r="G6" s="366"/>
      <c r="H6" s="366"/>
      <c r="I6" s="366"/>
      <c r="J6" s="366"/>
      <c r="K6" s="367"/>
      <c r="L6" s="2"/>
    </row>
    <row r="7" spans="1:12" ht="54" customHeight="1" thickBot="1" x14ac:dyDescent="0.3">
      <c r="A7" s="3" t="s">
        <v>6</v>
      </c>
      <c r="B7" s="447" t="s">
        <v>614</v>
      </c>
      <c r="C7" s="447"/>
      <c r="D7" s="447"/>
      <c r="E7" s="447"/>
      <c r="F7" s="4" t="s">
        <v>8</v>
      </c>
      <c r="G7" s="369" t="s">
        <v>439</v>
      </c>
      <c r="H7" s="370"/>
      <c r="I7" s="370"/>
      <c r="J7" s="370"/>
      <c r="K7" s="371"/>
      <c r="L7" s="5">
        <v>1</v>
      </c>
    </row>
    <row r="8" spans="1:12" ht="57" customHeight="1" thickBot="1" x14ac:dyDescent="0.3">
      <c r="A8" s="202" t="s">
        <v>10</v>
      </c>
      <c r="B8" s="372" t="s">
        <v>529</v>
      </c>
      <c r="C8" s="373"/>
      <c r="D8" s="373"/>
      <c r="E8" s="374"/>
      <c r="F8" s="372"/>
      <c r="G8" s="373"/>
      <c r="H8" s="374"/>
      <c r="I8" s="372"/>
      <c r="J8" s="373"/>
      <c r="K8" s="375"/>
      <c r="L8" s="5">
        <v>2</v>
      </c>
    </row>
    <row r="9" spans="1:12" ht="57.75" customHeight="1" thickBot="1" x14ac:dyDescent="0.3">
      <c r="A9" s="7" t="s">
        <v>12</v>
      </c>
      <c r="B9" s="467" t="s">
        <v>615</v>
      </c>
      <c r="C9" s="468"/>
      <c r="D9" s="468"/>
      <c r="E9" s="468"/>
      <c r="F9" s="468"/>
      <c r="G9" s="468"/>
      <c r="H9" s="468"/>
      <c r="I9" s="468"/>
      <c r="J9" s="468"/>
      <c r="K9" s="469"/>
      <c r="L9" s="5">
        <v>3</v>
      </c>
    </row>
    <row r="10" spans="1:12" ht="30" customHeight="1" thickBot="1" x14ac:dyDescent="0.3">
      <c r="A10" s="7" t="s">
        <v>14</v>
      </c>
      <c r="B10" s="379" t="s">
        <v>442</v>
      </c>
      <c r="C10" s="380"/>
      <c r="D10" s="380"/>
      <c r="E10" s="380"/>
      <c r="F10" s="202" t="s">
        <v>16</v>
      </c>
      <c r="G10" s="381" t="s">
        <v>443</v>
      </c>
      <c r="H10" s="382"/>
      <c r="I10" s="382"/>
      <c r="J10" s="382"/>
      <c r="K10" s="383"/>
      <c r="L10" s="5">
        <v>4</v>
      </c>
    </row>
    <row r="11" spans="1:12" ht="138.75" customHeight="1" thickBot="1" x14ac:dyDescent="0.3">
      <c r="A11" s="202" t="s">
        <v>18</v>
      </c>
      <c r="B11" s="372" t="s">
        <v>202</v>
      </c>
      <c r="C11" s="374"/>
      <c r="D11" s="202" t="s">
        <v>20</v>
      </c>
      <c r="E11" s="64" t="s">
        <v>616</v>
      </c>
      <c r="F11" s="64" t="s">
        <v>617</v>
      </c>
      <c r="G11" s="64" t="s">
        <v>183</v>
      </c>
      <c r="H11" s="64" t="s">
        <v>105</v>
      </c>
      <c r="I11" s="64" t="s">
        <v>106</v>
      </c>
      <c r="J11" s="64" t="s">
        <v>107</v>
      </c>
      <c r="K11" s="64"/>
      <c r="L11" s="5">
        <v>5</v>
      </c>
    </row>
    <row r="12" spans="1:12" ht="117" customHeight="1" thickBot="1" x14ac:dyDescent="0.3">
      <c r="A12" s="202" t="s">
        <v>24</v>
      </c>
      <c r="B12" s="452" t="s">
        <v>618</v>
      </c>
      <c r="C12" s="453"/>
      <c r="D12" s="453"/>
      <c r="E12" s="453"/>
      <c r="F12" s="453"/>
      <c r="G12" s="202" t="s">
        <v>26</v>
      </c>
      <c r="H12" s="452" t="s">
        <v>619</v>
      </c>
      <c r="I12" s="453"/>
      <c r="J12" s="453"/>
      <c r="K12" s="454"/>
      <c r="L12" s="5">
        <v>6</v>
      </c>
    </row>
    <row r="13" spans="1:12" ht="60" customHeight="1" thickBot="1" x14ac:dyDescent="0.3">
      <c r="A13" s="202" t="s">
        <v>28</v>
      </c>
      <c r="B13" s="452" t="s">
        <v>620</v>
      </c>
      <c r="C13" s="453"/>
      <c r="D13" s="453"/>
      <c r="E13" s="453"/>
      <c r="F13" s="453"/>
      <c r="G13" s="453"/>
      <c r="H13" s="453"/>
      <c r="I13" s="454"/>
      <c r="J13" s="202" t="s">
        <v>30</v>
      </c>
      <c r="K13" s="200" t="s">
        <v>31</v>
      </c>
      <c r="L13" s="203">
        <v>7</v>
      </c>
    </row>
    <row r="14" spans="1:12" ht="51.75" customHeight="1" thickBot="1" x14ac:dyDescent="0.3">
      <c r="A14" s="202" t="s">
        <v>32</v>
      </c>
      <c r="B14" s="390" t="s">
        <v>111</v>
      </c>
      <c r="C14" s="391"/>
      <c r="D14" s="202" t="s">
        <v>34</v>
      </c>
      <c r="E14" s="13" t="s">
        <v>35</v>
      </c>
      <c r="F14" s="202" t="s">
        <v>36</v>
      </c>
      <c r="G14" s="201">
        <v>10</v>
      </c>
      <c r="H14" s="202" t="s">
        <v>37</v>
      </c>
      <c r="I14" s="93">
        <v>84.8</v>
      </c>
      <c r="J14" s="202" t="s">
        <v>38</v>
      </c>
      <c r="K14" s="90">
        <v>2020</v>
      </c>
      <c r="L14" s="203">
        <v>8</v>
      </c>
    </row>
    <row r="15" spans="1:12" ht="45" customHeight="1" thickBot="1" x14ac:dyDescent="0.3">
      <c r="A15" s="17" t="s">
        <v>40</v>
      </c>
      <c r="B15" s="18" t="s">
        <v>41</v>
      </c>
      <c r="C15" s="73">
        <v>2019</v>
      </c>
      <c r="D15" s="21"/>
      <c r="E15" s="21"/>
      <c r="F15" s="22" t="s">
        <v>42</v>
      </c>
      <c r="G15" s="74">
        <v>2022</v>
      </c>
      <c r="H15" s="21"/>
      <c r="I15" s="21"/>
      <c r="J15" s="21"/>
      <c r="K15" s="24"/>
      <c r="L15" s="203">
        <v>9</v>
      </c>
    </row>
    <row r="16" spans="1:12" ht="18.75" customHeight="1" x14ac:dyDescent="0.25">
      <c r="A16" s="392" t="s">
        <v>43</v>
      </c>
      <c r="B16" s="393"/>
      <c r="C16" s="394" t="s">
        <v>44</v>
      </c>
      <c r="D16" s="395"/>
      <c r="E16" s="394" t="s">
        <v>45</v>
      </c>
      <c r="F16" s="395"/>
      <c r="G16" s="394" t="s">
        <v>46</v>
      </c>
      <c r="H16" s="395"/>
      <c r="I16" s="394" t="s">
        <v>47</v>
      </c>
      <c r="J16" s="395"/>
      <c r="K16" s="25" t="s">
        <v>48</v>
      </c>
      <c r="L16" s="396">
        <v>10</v>
      </c>
    </row>
    <row r="17" spans="1:12" ht="35.25" customHeight="1" x14ac:dyDescent="0.25">
      <c r="A17" s="399" t="str">
        <f>+E11</f>
        <v>Número total actores (bancos de sangre y servicios de transfusión)  priorizados de
acuerdo a matriz de seguimiento de indicadores
priorizados para la vigencia, que generen actividades
de acompañamiento tecnico (presencial o virtual)</v>
      </c>
      <c r="B17" s="400"/>
      <c r="C17" s="401"/>
      <c r="D17" s="402"/>
      <c r="E17" s="603"/>
      <c r="F17" s="402"/>
      <c r="G17" s="401"/>
      <c r="H17" s="402"/>
      <c r="I17" s="603"/>
      <c r="J17" s="402"/>
      <c r="K17" s="604"/>
      <c r="L17" s="397"/>
    </row>
    <row r="18" spans="1:12" ht="21.75" customHeight="1" x14ac:dyDescent="0.25">
      <c r="A18" s="399" t="str">
        <f>+F11</f>
        <v>Número de total actores (bancos de sangre y servicios de transfusión)que presentan mejora
en la matriz de seguimiento de indicadores
priorizados para la vigencia, posterior a recibir
acompañamiento tecnico (presencial o virtual)</v>
      </c>
      <c r="B18" s="400"/>
      <c r="C18" s="401"/>
      <c r="D18" s="402"/>
      <c r="E18" s="401"/>
      <c r="F18" s="402"/>
      <c r="G18" s="401"/>
      <c r="H18" s="402"/>
      <c r="I18" s="401"/>
      <c r="J18" s="402"/>
      <c r="K18" s="404"/>
      <c r="L18" s="397"/>
    </row>
    <row r="19" spans="1:12" ht="21.75" customHeight="1" x14ac:dyDescent="0.25">
      <c r="A19" s="399" t="str">
        <f>+G11</f>
        <v>Variable 3</v>
      </c>
      <c r="B19" s="400"/>
      <c r="C19" s="401"/>
      <c r="D19" s="402"/>
      <c r="E19" s="401"/>
      <c r="F19" s="402"/>
      <c r="G19" s="401"/>
      <c r="H19" s="402"/>
      <c r="I19" s="401"/>
      <c r="J19" s="402"/>
      <c r="K19" s="404"/>
      <c r="L19" s="397"/>
    </row>
    <row r="20" spans="1:12" ht="21.75" customHeight="1" x14ac:dyDescent="0.25">
      <c r="A20" s="399" t="str">
        <f>+H11</f>
        <v>Variable 4</v>
      </c>
      <c r="B20" s="400"/>
      <c r="C20" s="401"/>
      <c r="D20" s="402"/>
      <c r="E20" s="401"/>
      <c r="F20" s="402"/>
      <c r="G20" s="401"/>
      <c r="H20" s="402"/>
      <c r="I20" s="401"/>
      <c r="J20" s="402"/>
      <c r="K20" s="404"/>
      <c r="L20" s="397"/>
    </row>
    <row r="21" spans="1:12" ht="21.75" customHeight="1" x14ac:dyDescent="0.25">
      <c r="A21" s="399" t="str">
        <f>+I11</f>
        <v>Variable 5</v>
      </c>
      <c r="B21" s="400"/>
      <c r="C21" s="401"/>
      <c r="D21" s="402"/>
      <c r="E21" s="401"/>
      <c r="F21" s="402"/>
      <c r="G21" s="401"/>
      <c r="H21" s="402"/>
      <c r="I21" s="401"/>
      <c r="J21" s="402"/>
      <c r="K21" s="404"/>
      <c r="L21" s="397"/>
    </row>
    <row r="22" spans="1:12" ht="21.75" customHeight="1" thickBot="1" x14ac:dyDescent="0.3">
      <c r="A22" s="399" t="str">
        <f>+J11</f>
        <v>Variable 6</v>
      </c>
      <c r="B22" s="400"/>
      <c r="C22" s="405"/>
      <c r="D22" s="406"/>
      <c r="E22" s="405"/>
      <c r="F22" s="406"/>
      <c r="G22" s="405"/>
      <c r="H22" s="406"/>
      <c r="I22" s="405"/>
      <c r="J22" s="406"/>
      <c r="K22" s="404"/>
      <c r="L22" s="398"/>
    </row>
    <row r="23" spans="1:12" ht="18" customHeight="1" x14ac:dyDescent="0.25">
      <c r="A23" s="431" t="s">
        <v>49</v>
      </c>
      <c r="B23" s="206" t="s">
        <v>50</v>
      </c>
      <c r="C23" s="435" t="s">
        <v>51</v>
      </c>
      <c r="D23" s="435"/>
      <c r="E23" s="413" t="s">
        <v>52</v>
      </c>
      <c r="F23" s="413"/>
      <c r="G23" s="414"/>
      <c r="H23" s="415" t="s">
        <v>53</v>
      </c>
      <c r="I23" s="28"/>
      <c r="J23" s="28"/>
      <c r="K23" s="29"/>
      <c r="L23" s="417">
        <v>11</v>
      </c>
    </row>
    <row r="24" spans="1:12" ht="19.5" customHeight="1" x14ac:dyDescent="0.25">
      <c r="A24" s="432"/>
      <c r="B24" s="30" t="s">
        <v>54</v>
      </c>
      <c r="C24" s="31" t="s">
        <v>55</v>
      </c>
      <c r="D24" s="31" t="s">
        <v>56</v>
      </c>
      <c r="E24" s="32" t="s">
        <v>57</v>
      </c>
      <c r="F24" s="33" t="s">
        <v>58</v>
      </c>
      <c r="G24" s="34" t="s">
        <v>59</v>
      </c>
      <c r="H24" s="416"/>
      <c r="I24" s="35"/>
      <c r="J24" s="36"/>
      <c r="K24" s="37"/>
      <c r="L24" s="418"/>
    </row>
    <row r="25" spans="1:12" ht="20.25" customHeight="1" x14ac:dyDescent="0.25">
      <c r="A25" s="433"/>
      <c r="B25" s="38">
        <v>1</v>
      </c>
      <c r="C25" s="509">
        <v>0.86199999999999999</v>
      </c>
      <c r="D25" s="39"/>
      <c r="E25" s="40"/>
      <c r="F25" s="40"/>
      <c r="G25" s="40"/>
      <c r="H25" s="40"/>
      <c r="I25" s="35"/>
      <c r="J25" s="41"/>
      <c r="K25" s="37"/>
      <c r="L25" s="418"/>
    </row>
    <row r="26" spans="1:12" ht="15.75" customHeight="1" x14ac:dyDescent="0.25">
      <c r="A26" s="433"/>
      <c r="B26" s="42">
        <v>2</v>
      </c>
      <c r="C26" s="509"/>
      <c r="D26" s="235">
        <v>0.86199999999999999</v>
      </c>
      <c r="E26" s="199">
        <v>0.84</v>
      </c>
      <c r="F26" s="199">
        <v>0.86199999999999999</v>
      </c>
      <c r="G26" s="199">
        <v>0.87</v>
      </c>
      <c r="H26" s="197"/>
      <c r="I26" s="35"/>
      <c r="J26" s="41"/>
      <c r="K26" s="37"/>
      <c r="L26" s="418"/>
    </row>
    <row r="27" spans="1:12" ht="17.25" customHeight="1" x14ac:dyDescent="0.3">
      <c r="A27" s="433"/>
      <c r="B27" s="42">
        <v>3</v>
      </c>
      <c r="C27" s="509"/>
      <c r="D27" s="43"/>
      <c r="E27" s="40"/>
      <c r="F27" s="40"/>
      <c r="G27" s="40"/>
      <c r="H27" s="40"/>
      <c r="I27" s="44"/>
      <c r="J27" s="41"/>
      <c r="K27" s="37"/>
      <c r="L27" s="418"/>
    </row>
    <row r="28" spans="1:12" ht="16.5" customHeight="1" thickBot="1" x14ac:dyDescent="0.3">
      <c r="A28" s="434"/>
      <c r="B28" s="45">
        <v>4</v>
      </c>
      <c r="C28" s="510"/>
      <c r="D28" s="236">
        <v>0.86199999999999999</v>
      </c>
      <c r="E28" s="199">
        <v>0.84</v>
      </c>
      <c r="F28" s="237" t="s">
        <v>621</v>
      </c>
      <c r="G28" s="199">
        <v>0.87</v>
      </c>
      <c r="H28" s="222"/>
      <c r="I28" s="48"/>
      <c r="J28" s="49"/>
      <c r="K28" s="50"/>
      <c r="L28" s="418"/>
    </row>
    <row r="29" spans="1:12" ht="53.25" customHeight="1" x14ac:dyDescent="0.25">
      <c r="A29" s="51" t="s">
        <v>60</v>
      </c>
      <c r="B29" s="456" t="s">
        <v>536</v>
      </c>
      <c r="C29" s="456"/>
      <c r="D29" s="456"/>
      <c r="E29" s="456"/>
      <c r="F29" s="456"/>
      <c r="G29" s="456"/>
      <c r="H29" s="456"/>
      <c r="I29" s="456"/>
      <c r="J29" s="456"/>
      <c r="K29" s="456"/>
      <c r="L29" s="52">
        <v>12</v>
      </c>
    </row>
    <row r="30" spans="1:12" ht="115.5" customHeight="1" thickBot="1" x14ac:dyDescent="0.3">
      <c r="A30" s="202" t="s">
        <v>62</v>
      </c>
      <c r="B30" s="457"/>
      <c r="C30" s="458"/>
      <c r="D30" s="458"/>
      <c r="E30" s="458"/>
      <c r="F30" s="458"/>
      <c r="G30" s="458"/>
      <c r="H30" s="458"/>
      <c r="I30" s="458"/>
      <c r="J30" s="458"/>
      <c r="K30" s="459"/>
      <c r="L30" s="204">
        <v>13</v>
      </c>
    </row>
    <row r="31" spans="1:12" ht="30.75" customHeight="1" x14ac:dyDescent="0.25">
      <c r="A31" s="425" t="s">
        <v>64</v>
      </c>
      <c r="B31" s="409" t="s">
        <v>65</v>
      </c>
      <c r="C31" s="409"/>
      <c r="D31" s="460" t="s">
        <v>622</v>
      </c>
      <c r="E31" s="460"/>
      <c r="F31" s="460"/>
      <c r="G31" s="460"/>
      <c r="H31" s="205" t="s">
        <v>67</v>
      </c>
      <c r="I31" s="460" t="s">
        <v>623</v>
      </c>
      <c r="J31" s="460"/>
      <c r="K31" s="460"/>
      <c r="L31" s="427">
        <v>14</v>
      </c>
    </row>
    <row r="32" spans="1:12" ht="36" customHeight="1" x14ac:dyDescent="0.25">
      <c r="A32" s="425"/>
      <c r="B32" s="430" t="s">
        <v>16</v>
      </c>
      <c r="C32" s="430"/>
      <c r="D32" s="461" t="s">
        <v>624</v>
      </c>
      <c r="E32" s="462"/>
      <c r="F32" s="462"/>
      <c r="G32" s="463"/>
      <c r="H32" s="205" t="s">
        <v>70</v>
      </c>
      <c r="I32" s="472" t="s">
        <v>625</v>
      </c>
      <c r="J32" s="460"/>
      <c r="K32" s="460"/>
      <c r="L32" s="428"/>
    </row>
    <row r="33" spans="1:12" ht="30.75" customHeight="1" thickBot="1" x14ac:dyDescent="0.3">
      <c r="A33" s="425"/>
      <c r="B33" s="409" t="s">
        <v>72</v>
      </c>
      <c r="C33" s="409"/>
      <c r="D33" s="464">
        <v>3002115779</v>
      </c>
      <c r="E33" s="465"/>
      <c r="F33" s="465"/>
      <c r="G33" s="465"/>
      <c r="H33" s="465"/>
      <c r="I33" s="465"/>
      <c r="J33" s="465"/>
      <c r="K33" s="466"/>
      <c r="L33" s="429"/>
    </row>
    <row r="34" spans="1:12" ht="30.75" customHeight="1" x14ac:dyDescent="0.25">
      <c r="A34" s="407" t="s">
        <v>73</v>
      </c>
      <c r="B34" s="409" t="s">
        <v>65</v>
      </c>
      <c r="C34" s="409"/>
      <c r="D34" s="410" t="s">
        <v>74</v>
      </c>
      <c r="E34" s="411"/>
      <c r="F34" s="411"/>
      <c r="G34" s="412"/>
      <c r="H34" s="205" t="s">
        <v>67</v>
      </c>
      <c r="I34" s="410" t="s">
        <v>75</v>
      </c>
      <c r="J34" s="411"/>
      <c r="K34" s="412"/>
      <c r="L34" s="427">
        <v>15</v>
      </c>
    </row>
    <row r="35" spans="1:12" ht="30.75" customHeight="1" thickBot="1" x14ac:dyDescent="0.3">
      <c r="A35" s="408"/>
      <c r="B35" s="436" t="s">
        <v>70</v>
      </c>
      <c r="C35" s="436"/>
      <c r="D35" s="437" t="s">
        <v>76</v>
      </c>
      <c r="E35" s="438"/>
      <c r="F35" s="438"/>
      <c r="G35" s="439"/>
      <c r="H35" s="59" t="s">
        <v>72</v>
      </c>
      <c r="I35" s="440" t="s">
        <v>77</v>
      </c>
      <c r="J35" s="438"/>
      <c r="K35" s="439"/>
      <c r="L35" s="429"/>
    </row>
  </sheetData>
  <mergeCells count="83">
    <mergeCell ref="A5:K5"/>
    <mergeCell ref="D1:E4"/>
    <mergeCell ref="F1:H2"/>
    <mergeCell ref="I1:K2"/>
    <mergeCell ref="F3:H4"/>
    <mergeCell ref="I3:K4"/>
    <mergeCell ref="A6:K6"/>
    <mergeCell ref="B7:E7"/>
    <mergeCell ref="G7:K7"/>
    <mergeCell ref="B8:E8"/>
    <mergeCell ref="F8:H8"/>
    <mergeCell ref="I8:K8"/>
    <mergeCell ref="B9:K9"/>
    <mergeCell ref="B10:E10"/>
    <mergeCell ref="G10:K10"/>
    <mergeCell ref="B11:C11"/>
    <mergeCell ref="B12:F12"/>
    <mergeCell ref="H12:K12"/>
    <mergeCell ref="B13:I13"/>
    <mergeCell ref="B14:C14"/>
    <mergeCell ref="A16:B16"/>
    <mergeCell ref="C16:D16"/>
    <mergeCell ref="E16:F16"/>
    <mergeCell ref="G16:H16"/>
    <mergeCell ref="I16:J16"/>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I19:J19"/>
    <mergeCell ref="I20:J20"/>
    <mergeCell ref="A21:B21"/>
    <mergeCell ref="C21:D21"/>
    <mergeCell ref="E21:F21"/>
    <mergeCell ref="G21:H21"/>
    <mergeCell ref="I21:J21"/>
    <mergeCell ref="A20:B20"/>
    <mergeCell ref="C20:D20"/>
    <mergeCell ref="E20:F20"/>
    <mergeCell ref="G20:H20"/>
    <mergeCell ref="A22:B22"/>
    <mergeCell ref="C22:D22"/>
    <mergeCell ref="E22:F22"/>
    <mergeCell ref="G22:H22"/>
    <mergeCell ref="I22:J22"/>
    <mergeCell ref="A34:A35"/>
    <mergeCell ref="B34:C34"/>
    <mergeCell ref="D34:G34"/>
    <mergeCell ref="I34:K34"/>
    <mergeCell ref="E23:G23"/>
    <mergeCell ref="H23:H24"/>
    <mergeCell ref="L23:L28"/>
    <mergeCell ref="C25:C28"/>
    <mergeCell ref="B29:K29"/>
    <mergeCell ref="B30:K30"/>
    <mergeCell ref="A31:A33"/>
    <mergeCell ref="B31:C31"/>
    <mergeCell ref="D31:G31"/>
    <mergeCell ref="I31:K31"/>
    <mergeCell ref="L31:L33"/>
    <mergeCell ref="B32:C32"/>
    <mergeCell ref="A23:A28"/>
    <mergeCell ref="C23:D23"/>
    <mergeCell ref="L34:L35"/>
    <mergeCell ref="B35:C35"/>
    <mergeCell ref="D35:G35"/>
    <mergeCell ref="I35:K35"/>
    <mergeCell ref="D32:G32"/>
    <mergeCell ref="I32:K32"/>
    <mergeCell ref="B33:C33"/>
    <mergeCell ref="D33:K33"/>
  </mergeCells>
  <hyperlinks>
    <hyperlink ref="I32" r:id="rId1"/>
    <hyperlink ref="D35" r:id="rId2" display="wcastro@ins.gov.co/svillarreal@ins.gov.co"/>
    <hyperlink ref="A1" location="Índice!A1" display="volver"/>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5"/>
  <sheetViews>
    <sheetView showGridLines="0" showWhiteSpace="0" zoomScale="118" zoomScaleNormal="118" zoomScaleSheetLayoutView="93" workbookViewId="0"/>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80" t="s">
        <v>98</v>
      </c>
      <c r="B1" s="1"/>
      <c r="C1" s="1"/>
      <c r="D1" s="360" t="s">
        <v>0</v>
      </c>
      <c r="E1" s="361"/>
      <c r="F1" s="361" t="s">
        <v>1</v>
      </c>
      <c r="G1" s="361"/>
      <c r="H1" s="361"/>
      <c r="I1" s="361" t="s">
        <v>2</v>
      </c>
      <c r="J1" s="361"/>
      <c r="K1" s="361"/>
    </row>
    <row r="2" spans="1:12" ht="27" customHeight="1" x14ac:dyDescent="0.25">
      <c r="A2" s="1"/>
      <c r="B2" s="1"/>
      <c r="C2" s="1"/>
      <c r="D2" s="361"/>
      <c r="E2" s="361"/>
      <c r="F2" s="361"/>
      <c r="G2" s="361"/>
      <c r="H2" s="361"/>
      <c r="I2" s="361"/>
      <c r="J2" s="361"/>
      <c r="K2" s="361"/>
    </row>
    <row r="3" spans="1:12" ht="17.25" customHeight="1" x14ac:dyDescent="0.25">
      <c r="A3" s="1"/>
      <c r="B3" s="1"/>
      <c r="C3" s="1"/>
      <c r="D3" s="361"/>
      <c r="E3" s="361"/>
      <c r="F3" s="361" t="s">
        <v>3</v>
      </c>
      <c r="G3" s="361"/>
      <c r="H3" s="361"/>
      <c r="I3" s="363">
        <v>44246</v>
      </c>
      <c r="J3" s="363"/>
      <c r="K3" s="363"/>
    </row>
    <row r="4" spans="1:12" ht="17.25" customHeight="1" thickBot="1" x14ac:dyDescent="0.3">
      <c r="A4" s="1"/>
      <c r="B4" s="1"/>
      <c r="C4" s="1"/>
      <c r="D4" s="362"/>
      <c r="E4" s="362"/>
      <c r="F4" s="362"/>
      <c r="G4" s="362"/>
      <c r="H4" s="362"/>
      <c r="I4" s="364"/>
      <c r="J4" s="364"/>
      <c r="K4" s="364"/>
    </row>
    <row r="5" spans="1:12" ht="36.75" customHeight="1" thickBot="1" x14ac:dyDescent="0.3">
      <c r="A5" s="357" t="s">
        <v>4</v>
      </c>
      <c r="B5" s="358"/>
      <c r="C5" s="358"/>
      <c r="D5" s="358"/>
      <c r="E5" s="358"/>
      <c r="F5" s="358"/>
      <c r="G5" s="358"/>
      <c r="H5" s="358"/>
      <c r="I5" s="358"/>
      <c r="J5" s="358"/>
      <c r="K5" s="359"/>
      <c r="L5" s="2"/>
    </row>
    <row r="6" spans="1:12" ht="27" customHeight="1" thickBot="1" x14ac:dyDescent="0.3">
      <c r="A6" s="365" t="s">
        <v>5</v>
      </c>
      <c r="B6" s="366"/>
      <c r="C6" s="366"/>
      <c r="D6" s="366"/>
      <c r="E6" s="366"/>
      <c r="F6" s="366"/>
      <c r="G6" s="366"/>
      <c r="H6" s="366"/>
      <c r="I6" s="366"/>
      <c r="J6" s="366"/>
      <c r="K6" s="367"/>
      <c r="L6" s="2"/>
    </row>
    <row r="7" spans="1:12" ht="54" customHeight="1" thickBot="1" x14ac:dyDescent="0.3">
      <c r="A7" s="3" t="s">
        <v>6</v>
      </c>
      <c r="B7" s="447" t="s">
        <v>649</v>
      </c>
      <c r="C7" s="447"/>
      <c r="D7" s="447"/>
      <c r="E7" s="447"/>
      <c r="F7" s="4" t="s">
        <v>8</v>
      </c>
      <c r="G7" s="369" t="s">
        <v>628</v>
      </c>
      <c r="H7" s="370"/>
      <c r="I7" s="370"/>
      <c r="J7" s="370"/>
      <c r="K7" s="371"/>
      <c r="L7" s="5">
        <v>1</v>
      </c>
    </row>
    <row r="8" spans="1:12" ht="57" customHeight="1" thickBot="1" x14ac:dyDescent="0.3">
      <c r="A8" s="243" t="s">
        <v>10</v>
      </c>
      <c r="B8" s="372" t="s">
        <v>344</v>
      </c>
      <c r="C8" s="373"/>
      <c r="D8" s="373"/>
      <c r="E8" s="374"/>
      <c r="F8" s="372"/>
      <c r="G8" s="373"/>
      <c r="H8" s="374"/>
      <c r="I8" s="372"/>
      <c r="J8" s="373"/>
      <c r="K8" s="375"/>
      <c r="L8" s="5">
        <v>2</v>
      </c>
    </row>
    <row r="9" spans="1:12" ht="57.75" customHeight="1" thickBot="1" x14ac:dyDescent="0.3">
      <c r="A9" s="7" t="s">
        <v>12</v>
      </c>
      <c r="B9" s="467" t="s">
        <v>650</v>
      </c>
      <c r="C9" s="468"/>
      <c r="D9" s="468"/>
      <c r="E9" s="468"/>
      <c r="F9" s="468"/>
      <c r="G9" s="468"/>
      <c r="H9" s="468"/>
      <c r="I9" s="468"/>
      <c r="J9" s="468"/>
      <c r="K9" s="469"/>
      <c r="L9" s="5">
        <v>3</v>
      </c>
    </row>
    <row r="10" spans="1:12" ht="30" customHeight="1" thickBot="1" x14ac:dyDescent="0.3">
      <c r="A10" s="7" t="s">
        <v>14</v>
      </c>
      <c r="B10" s="379" t="s">
        <v>630</v>
      </c>
      <c r="C10" s="380"/>
      <c r="D10" s="380"/>
      <c r="E10" s="380"/>
      <c r="F10" s="243" t="s">
        <v>16</v>
      </c>
      <c r="G10" s="381" t="s">
        <v>631</v>
      </c>
      <c r="H10" s="382"/>
      <c r="I10" s="382"/>
      <c r="J10" s="382"/>
      <c r="K10" s="383"/>
      <c r="L10" s="5">
        <v>4</v>
      </c>
    </row>
    <row r="11" spans="1:12" ht="67.5" customHeight="1" thickBot="1" x14ac:dyDescent="0.3">
      <c r="A11" s="243" t="s">
        <v>18</v>
      </c>
      <c r="B11" s="372" t="s">
        <v>19</v>
      </c>
      <c r="C11" s="374"/>
      <c r="D11" s="243" t="s">
        <v>20</v>
      </c>
      <c r="E11" s="64" t="s">
        <v>651</v>
      </c>
      <c r="F11" s="64" t="s">
        <v>269</v>
      </c>
      <c r="G11" s="64" t="s">
        <v>183</v>
      </c>
      <c r="H11" s="64" t="s">
        <v>105</v>
      </c>
      <c r="I11" s="64" t="s">
        <v>106</v>
      </c>
      <c r="J11" s="64" t="s">
        <v>107</v>
      </c>
      <c r="K11" s="64"/>
      <c r="L11" s="5">
        <v>5</v>
      </c>
    </row>
    <row r="12" spans="1:12" ht="127.5" customHeight="1" thickBot="1" x14ac:dyDescent="0.3">
      <c r="A12" s="243" t="s">
        <v>24</v>
      </c>
      <c r="B12" s="452" t="s">
        <v>652</v>
      </c>
      <c r="C12" s="453"/>
      <c r="D12" s="453"/>
      <c r="E12" s="453"/>
      <c r="F12" s="453"/>
      <c r="G12" s="243" t="s">
        <v>26</v>
      </c>
      <c r="H12" s="452" t="s">
        <v>653</v>
      </c>
      <c r="I12" s="453"/>
      <c r="J12" s="453"/>
      <c r="K12" s="454"/>
      <c r="L12" s="5">
        <v>6</v>
      </c>
    </row>
    <row r="13" spans="1:12" ht="60" customHeight="1" thickBot="1" x14ac:dyDescent="0.3">
      <c r="A13" s="243" t="s">
        <v>28</v>
      </c>
      <c r="B13" s="452" t="s">
        <v>647</v>
      </c>
      <c r="C13" s="453"/>
      <c r="D13" s="453"/>
      <c r="E13" s="453"/>
      <c r="F13" s="453"/>
      <c r="G13" s="453"/>
      <c r="H13" s="453"/>
      <c r="I13" s="454"/>
      <c r="J13" s="243" t="s">
        <v>30</v>
      </c>
      <c r="K13" s="241" t="s">
        <v>273</v>
      </c>
      <c r="L13" s="244">
        <v>7</v>
      </c>
    </row>
    <row r="14" spans="1:12" ht="51.75" customHeight="1" thickBot="1" x14ac:dyDescent="0.3">
      <c r="A14" s="243" t="s">
        <v>32</v>
      </c>
      <c r="B14" s="390" t="s">
        <v>309</v>
      </c>
      <c r="C14" s="391"/>
      <c r="D14" s="243" t="s">
        <v>34</v>
      </c>
      <c r="E14" s="13" t="s">
        <v>274</v>
      </c>
      <c r="F14" s="243" t="s">
        <v>36</v>
      </c>
      <c r="G14" s="242">
        <v>20</v>
      </c>
      <c r="H14" s="243" t="s">
        <v>37</v>
      </c>
      <c r="I14" s="93">
        <v>29</v>
      </c>
      <c r="J14" s="243" t="s">
        <v>38</v>
      </c>
      <c r="K14" s="90" t="s">
        <v>648</v>
      </c>
      <c r="L14" s="244">
        <v>8</v>
      </c>
    </row>
    <row r="15" spans="1:12" ht="45" customHeight="1" thickBot="1" x14ac:dyDescent="0.3">
      <c r="A15" s="17" t="s">
        <v>40</v>
      </c>
      <c r="B15" s="18" t="s">
        <v>41</v>
      </c>
      <c r="C15" s="68">
        <v>39814</v>
      </c>
      <c r="D15" s="21"/>
      <c r="E15" s="21"/>
      <c r="F15" s="22" t="s">
        <v>42</v>
      </c>
      <c r="G15" s="69">
        <v>44196</v>
      </c>
      <c r="H15" s="21"/>
      <c r="I15" s="21"/>
      <c r="J15" s="21"/>
      <c r="K15" s="24"/>
      <c r="L15" s="244">
        <v>9</v>
      </c>
    </row>
    <row r="16" spans="1:12" ht="18.75" customHeight="1" x14ac:dyDescent="0.25">
      <c r="A16" s="392" t="s">
        <v>43</v>
      </c>
      <c r="B16" s="393"/>
      <c r="C16" s="394" t="s">
        <v>44</v>
      </c>
      <c r="D16" s="395"/>
      <c r="E16" s="394" t="s">
        <v>45</v>
      </c>
      <c r="F16" s="395"/>
      <c r="G16" s="394" t="s">
        <v>46</v>
      </c>
      <c r="H16" s="395"/>
      <c r="I16" s="394" t="s">
        <v>47</v>
      </c>
      <c r="J16" s="395"/>
      <c r="K16" s="25" t="s">
        <v>48</v>
      </c>
      <c r="L16" s="396">
        <v>10</v>
      </c>
    </row>
    <row r="17" spans="1:12" ht="35.25" customHeight="1" x14ac:dyDescent="0.25">
      <c r="A17" s="399" t="str">
        <f>+E11</f>
        <v>Total personas en formación científica en el período de evaluación</v>
      </c>
      <c r="B17" s="400"/>
      <c r="C17" s="401"/>
      <c r="D17" s="402"/>
      <c r="E17" s="401"/>
      <c r="F17" s="402"/>
      <c r="G17" s="401"/>
      <c r="H17" s="402"/>
      <c r="I17" s="401"/>
      <c r="J17" s="402"/>
      <c r="K17" s="403"/>
      <c r="L17" s="397"/>
    </row>
    <row r="18" spans="1:12" ht="21.75" customHeight="1" x14ac:dyDescent="0.25">
      <c r="A18" s="399" t="str">
        <f>+F11</f>
        <v>Variable 2</v>
      </c>
      <c r="B18" s="400"/>
      <c r="C18" s="401"/>
      <c r="D18" s="402"/>
      <c r="E18" s="401"/>
      <c r="F18" s="402"/>
      <c r="G18" s="401"/>
      <c r="H18" s="402"/>
      <c r="I18" s="401"/>
      <c r="J18" s="402"/>
      <c r="K18" s="404"/>
      <c r="L18" s="397"/>
    </row>
    <row r="19" spans="1:12" ht="21.75" customHeight="1" x14ac:dyDescent="0.25">
      <c r="A19" s="399" t="str">
        <f>+G11</f>
        <v>Variable 3</v>
      </c>
      <c r="B19" s="400"/>
      <c r="C19" s="401"/>
      <c r="D19" s="402"/>
      <c r="E19" s="401"/>
      <c r="F19" s="402"/>
      <c r="G19" s="401"/>
      <c r="H19" s="402"/>
      <c r="I19" s="401"/>
      <c r="J19" s="402"/>
      <c r="K19" s="404"/>
      <c r="L19" s="397"/>
    </row>
    <row r="20" spans="1:12" ht="21.75" customHeight="1" x14ac:dyDescent="0.25">
      <c r="A20" s="399" t="str">
        <f>+H11</f>
        <v>Variable 4</v>
      </c>
      <c r="B20" s="400"/>
      <c r="C20" s="401"/>
      <c r="D20" s="402"/>
      <c r="E20" s="401"/>
      <c r="F20" s="402"/>
      <c r="G20" s="401"/>
      <c r="H20" s="402"/>
      <c r="I20" s="401"/>
      <c r="J20" s="402"/>
      <c r="K20" s="404"/>
      <c r="L20" s="397"/>
    </row>
    <row r="21" spans="1:12" ht="21.75" customHeight="1" x14ac:dyDescent="0.25">
      <c r="A21" s="399" t="str">
        <f>+I11</f>
        <v>Variable 5</v>
      </c>
      <c r="B21" s="400"/>
      <c r="C21" s="401"/>
      <c r="D21" s="402"/>
      <c r="E21" s="401"/>
      <c r="F21" s="402"/>
      <c r="G21" s="401"/>
      <c r="H21" s="402"/>
      <c r="I21" s="401"/>
      <c r="J21" s="402"/>
      <c r="K21" s="404"/>
      <c r="L21" s="397"/>
    </row>
    <row r="22" spans="1:12" ht="21.75" customHeight="1" thickBot="1" x14ac:dyDescent="0.3">
      <c r="A22" s="399" t="str">
        <f>+J11</f>
        <v>Variable 6</v>
      </c>
      <c r="B22" s="400"/>
      <c r="C22" s="405"/>
      <c r="D22" s="406"/>
      <c r="E22" s="405"/>
      <c r="F22" s="406"/>
      <c r="G22" s="405"/>
      <c r="H22" s="406"/>
      <c r="I22" s="405"/>
      <c r="J22" s="406"/>
      <c r="K22" s="404"/>
      <c r="L22" s="398"/>
    </row>
    <row r="23" spans="1:12" ht="18" customHeight="1" x14ac:dyDescent="0.25">
      <c r="A23" s="431" t="s">
        <v>49</v>
      </c>
      <c r="B23" s="247" t="s">
        <v>50</v>
      </c>
      <c r="C23" s="435" t="s">
        <v>51</v>
      </c>
      <c r="D23" s="435"/>
      <c r="E23" s="413" t="s">
        <v>52</v>
      </c>
      <c r="F23" s="413"/>
      <c r="G23" s="414"/>
      <c r="H23" s="415" t="s">
        <v>53</v>
      </c>
      <c r="I23" s="28"/>
      <c r="J23" s="28"/>
      <c r="K23" s="29"/>
      <c r="L23" s="417">
        <v>11</v>
      </c>
    </row>
    <row r="24" spans="1:12" ht="19.5" customHeight="1" x14ac:dyDescent="0.25">
      <c r="A24" s="432"/>
      <c r="B24" s="30" t="s">
        <v>54</v>
      </c>
      <c r="C24" s="31" t="s">
        <v>55</v>
      </c>
      <c r="D24" s="31" t="s">
        <v>56</v>
      </c>
      <c r="E24" s="32" t="s">
        <v>57</v>
      </c>
      <c r="F24" s="33" t="s">
        <v>58</v>
      </c>
      <c r="G24" s="34" t="s">
        <v>59</v>
      </c>
      <c r="H24" s="416"/>
      <c r="I24" s="35"/>
      <c r="J24" s="36"/>
      <c r="K24" s="37"/>
      <c r="L24" s="418"/>
    </row>
    <row r="25" spans="1:12" ht="20.25" customHeight="1" x14ac:dyDescent="0.25">
      <c r="A25" s="433"/>
      <c r="B25" s="38">
        <v>1</v>
      </c>
      <c r="C25" s="419">
        <v>20</v>
      </c>
      <c r="D25" s="39"/>
      <c r="E25" s="40"/>
      <c r="F25" s="40"/>
      <c r="G25" s="40"/>
      <c r="H25" s="197"/>
      <c r="I25" s="35"/>
      <c r="J25" s="41"/>
      <c r="K25" s="37"/>
      <c r="L25" s="418"/>
    </row>
    <row r="26" spans="1:12" ht="15.75" customHeight="1" x14ac:dyDescent="0.25">
      <c r="A26" s="433"/>
      <c r="B26" s="42">
        <v>2</v>
      </c>
      <c r="C26" s="419"/>
      <c r="D26" s="39"/>
      <c r="E26" s="40"/>
      <c r="F26" s="40"/>
      <c r="G26" s="40"/>
      <c r="H26" s="197"/>
      <c r="I26" s="35"/>
      <c r="J26" s="41"/>
      <c r="K26" s="37"/>
      <c r="L26" s="418"/>
    </row>
    <row r="27" spans="1:12" ht="17.25" customHeight="1" x14ac:dyDescent="0.3">
      <c r="A27" s="433"/>
      <c r="B27" s="42">
        <v>3</v>
      </c>
      <c r="C27" s="419"/>
      <c r="D27" s="43"/>
      <c r="E27" s="40"/>
      <c r="F27" s="40"/>
      <c r="G27" s="40"/>
      <c r="H27" s="197"/>
      <c r="I27" s="44"/>
      <c r="J27" s="41"/>
      <c r="K27" s="37"/>
      <c r="L27" s="418"/>
    </row>
    <row r="28" spans="1:12" ht="16.5" customHeight="1" thickBot="1" x14ac:dyDescent="0.3">
      <c r="A28" s="434"/>
      <c r="B28" s="45">
        <v>4</v>
      </c>
      <c r="C28" s="420"/>
      <c r="D28" s="43">
        <v>20</v>
      </c>
      <c r="E28" s="40">
        <v>15</v>
      </c>
      <c r="F28" s="40">
        <v>20</v>
      </c>
      <c r="G28" s="40">
        <v>25</v>
      </c>
      <c r="H28" s="40">
        <v>20</v>
      </c>
      <c r="I28" s="48"/>
      <c r="J28" s="49"/>
      <c r="K28" s="50"/>
      <c r="L28" s="418"/>
    </row>
    <row r="29" spans="1:12" ht="53.25" customHeight="1" x14ac:dyDescent="0.25">
      <c r="A29" s="51" t="s">
        <v>60</v>
      </c>
      <c r="B29" s="456" t="s">
        <v>654</v>
      </c>
      <c r="C29" s="456"/>
      <c r="D29" s="456"/>
      <c r="E29" s="456"/>
      <c r="F29" s="456"/>
      <c r="G29" s="456"/>
      <c r="H29" s="456"/>
      <c r="I29" s="456"/>
      <c r="J29" s="456"/>
      <c r="K29" s="456"/>
      <c r="L29" s="52">
        <v>12</v>
      </c>
    </row>
    <row r="30" spans="1:12" ht="115.5" customHeight="1" thickBot="1" x14ac:dyDescent="0.3">
      <c r="A30" s="243" t="s">
        <v>62</v>
      </c>
      <c r="B30" s="457"/>
      <c r="C30" s="458"/>
      <c r="D30" s="458"/>
      <c r="E30" s="458"/>
      <c r="F30" s="458"/>
      <c r="G30" s="458"/>
      <c r="H30" s="458"/>
      <c r="I30" s="458"/>
      <c r="J30" s="458"/>
      <c r="K30" s="459"/>
      <c r="L30" s="245">
        <v>13</v>
      </c>
    </row>
    <row r="31" spans="1:12" ht="30.75" customHeight="1" x14ac:dyDescent="0.25">
      <c r="A31" s="425" t="s">
        <v>64</v>
      </c>
      <c r="B31" s="409" t="s">
        <v>65</v>
      </c>
      <c r="C31" s="409"/>
      <c r="D31" s="460" t="s">
        <v>637</v>
      </c>
      <c r="E31" s="460"/>
      <c r="F31" s="460"/>
      <c r="G31" s="460"/>
      <c r="H31" s="246" t="s">
        <v>67</v>
      </c>
      <c r="I31" s="460" t="s">
        <v>456</v>
      </c>
      <c r="J31" s="460"/>
      <c r="K31" s="460"/>
      <c r="L31" s="427">
        <v>14</v>
      </c>
    </row>
    <row r="32" spans="1:12" ht="36" customHeight="1" x14ac:dyDescent="0.25">
      <c r="A32" s="425"/>
      <c r="B32" s="430" t="s">
        <v>16</v>
      </c>
      <c r="C32" s="430"/>
      <c r="D32" s="461" t="s">
        <v>638</v>
      </c>
      <c r="E32" s="462"/>
      <c r="F32" s="462"/>
      <c r="G32" s="463"/>
      <c r="H32" s="246" t="s">
        <v>70</v>
      </c>
      <c r="I32" s="472" t="s">
        <v>639</v>
      </c>
      <c r="J32" s="460"/>
      <c r="K32" s="460"/>
      <c r="L32" s="428"/>
    </row>
    <row r="33" spans="1:12" ht="30.75" customHeight="1" thickBot="1" x14ac:dyDescent="0.3">
      <c r="A33" s="425"/>
      <c r="B33" s="409" t="s">
        <v>72</v>
      </c>
      <c r="C33" s="409"/>
      <c r="D33" s="464"/>
      <c r="E33" s="465"/>
      <c r="F33" s="465"/>
      <c r="G33" s="465"/>
      <c r="H33" s="465"/>
      <c r="I33" s="465"/>
      <c r="J33" s="465"/>
      <c r="K33" s="466"/>
      <c r="L33" s="429"/>
    </row>
    <row r="34" spans="1:12" ht="30.75" customHeight="1" x14ac:dyDescent="0.25">
      <c r="A34" s="407" t="s">
        <v>73</v>
      </c>
      <c r="B34" s="409" t="s">
        <v>65</v>
      </c>
      <c r="C34" s="409"/>
      <c r="D34" s="410" t="s">
        <v>74</v>
      </c>
      <c r="E34" s="411"/>
      <c r="F34" s="411"/>
      <c r="G34" s="412"/>
      <c r="H34" s="246" t="s">
        <v>67</v>
      </c>
      <c r="I34" s="410" t="s">
        <v>75</v>
      </c>
      <c r="J34" s="411"/>
      <c r="K34" s="412"/>
      <c r="L34" s="427">
        <v>15</v>
      </c>
    </row>
    <row r="35" spans="1:12" ht="30.75" customHeight="1" thickBot="1" x14ac:dyDescent="0.3">
      <c r="A35" s="408"/>
      <c r="B35" s="436" t="s">
        <v>70</v>
      </c>
      <c r="C35" s="436"/>
      <c r="D35" s="437" t="s">
        <v>76</v>
      </c>
      <c r="E35" s="438"/>
      <c r="F35" s="438"/>
      <c r="G35" s="439"/>
      <c r="H35" s="59" t="s">
        <v>72</v>
      </c>
      <c r="I35" s="440" t="s">
        <v>77</v>
      </c>
      <c r="J35" s="438"/>
      <c r="K35" s="439"/>
      <c r="L35" s="429"/>
    </row>
  </sheetData>
  <mergeCells count="83">
    <mergeCell ref="A5:K5"/>
    <mergeCell ref="D1:E4"/>
    <mergeCell ref="F1:H2"/>
    <mergeCell ref="I1:K2"/>
    <mergeCell ref="F3:H4"/>
    <mergeCell ref="I3:K4"/>
    <mergeCell ref="A6:K6"/>
    <mergeCell ref="B7:E7"/>
    <mergeCell ref="G7:K7"/>
    <mergeCell ref="B8:E8"/>
    <mergeCell ref="F8:H8"/>
    <mergeCell ref="I8:K8"/>
    <mergeCell ref="B9:K9"/>
    <mergeCell ref="B10:E10"/>
    <mergeCell ref="G10:K10"/>
    <mergeCell ref="B11:C11"/>
    <mergeCell ref="B12:F12"/>
    <mergeCell ref="H12:K12"/>
    <mergeCell ref="B13:I13"/>
    <mergeCell ref="B14:C14"/>
    <mergeCell ref="A16:B16"/>
    <mergeCell ref="C16:D16"/>
    <mergeCell ref="E16:F16"/>
    <mergeCell ref="G16:H16"/>
    <mergeCell ref="I16:J16"/>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I19:J19"/>
    <mergeCell ref="I20:J20"/>
    <mergeCell ref="A21:B21"/>
    <mergeCell ref="C21:D21"/>
    <mergeCell ref="E21:F21"/>
    <mergeCell ref="G21:H21"/>
    <mergeCell ref="I21:J21"/>
    <mergeCell ref="A20:B20"/>
    <mergeCell ref="C20:D20"/>
    <mergeCell ref="E20:F20"/>
    <mergeCell ref="G20:H20"/>
    <mergeCell ref="A22:B22"/>
    <mergeCell ref="C22:D22"/>
    <mergeCell ref="E22:F22"/>
    <mergeCell ref="G22:H22"/>
    <mergeCell ref="I22:J22"/>
    <mergeCell ref="A34:A35"/>
    <mergeCell ref="B34:C34"/>
    <mergeCell ref="D34:G34"/>
    <mergeCell ref="I34:K34"/>
    <mergeCell ref="E23:G23"/>
    <mergeCell ref="H23:H24"/>
    <mergeCell ref="L23:L28"/>
    <mergeCell ref="C25:C28"/>
    <mergeCell ref="B29:K29"/>
    <mergeCell ref="B30:K30"/>
    <mergeCell ref="A31:A33"/>
    <mergeCell ref="B31:C31"/>
    <mergeCell ref="D31:G31"/>
    <mergeCell ref="I31:K31"/>
    <mergeCell ref="L31:L33"/>
    <mergeCell ref="B32:C32"/>
    <mergeCell ref="A23:A28"/>
    <mergeCell ref="C23:D23"/>
    <mergeCell ref="L34:L35"/>
    <mergeCell ref="B35:C35"/>
    <mergeCell ref="D35:G35"/>
    <mergeCell ref="I35:K35"/>
    <mergeCell ref="D32:G32"/>
    <mergeCell ref="I32:K32"/>
    <mergeCell ref="B33:C33"/>
    <mergeCell ref="D33:K33"/>
  </mergeCells>
  <hyperlinks>
    <hyperlink ref="I32" r:id="rId1"/>
    <hyperlink ref="D35" r:id="rId2" display="wcastro@ins.gov.co/svillarreal@ins.gov.co"/>
    <hyperlink ref="A1" location="Índice!A1" display="volver"/>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5"/>
  <sheetViews>
    <sheetView showGridLines="0" showWhiteSpace="0" zoomScale="118" zoomScaleNormal="118" zoomScaleSheetLayoutView="93" workbookViewId="0"/>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80" t="s">
        <v>98</v>
      </c>
      <c r="B1" s="1"/>
      <c r="C1" s="1"/>
      <c r="D1" s="360" t="s">
        <v>0</v>
      </c>
      <c r="E1" s="361"/>
      <c r="F1" s="361" t="s">
        <v>1</v>
      </c>
      <c r="G1" s="361"/>
      <c r="H1" s="361"/>
      <c r="I1" s="361" t="s">
        <v>2</v>
      </c>
      <c r="J1" s="361"/>
      <c r="K1" s="361"/>
    </row>
    <row r="2" spans="1:12" ht="27" customHeight="1" x14ac:dyDescent="0.25">
      <c r="A2" s="1"/>
      <c r="B2" s="1"/>
      <c r="C2" s="1"/>
      <c r="D2" s="361"/>
      <c r="E2" s="361"/>
      <c r="F2" s="361"/>
      <c r="G2" s="361"/>
      <c r="H2" s="361"/>
      <c r="I2" s="361"/>
      <c r="J2" s="361"/>
      <c r="K2" s="361"/>
    </row>
    <row r="3" spans="1:12" ht="17.25" customHeight="1" x14ac:dyDescent="0.25">
      <c r="A3" s="1"/>
      <c r="B3" s="1"/>
      <c r="C3" s="1"/>
      <c r="D3" s="361"/>
      <c r="E3" s="361"/>
      <c r="F3" s="361" t="s">
        <v>3</v>
      </c>
      <c r="G3" s="361"/>
      <c r="H3" s="361"/>
      <c r="I3" s="363">
        <v>44246</v>
      </c>
      <c r="J3" s="363"/>
      <c r="K3" s="363"/>
    </row>
    <row r="4" spans="1:12" ht="17.25" customHeight="1" thickBot="1" x14ac:dyDescent="0.3">
      <c r="A4" s="1"/>
      <c r="B4" s="1"/>
      <c r="C4" s="1"/>
      <c r="D4" s="362"/>
      <c r="E4" s="362"/>
      <c r="F4" s="362"/>
      <c r="G4" s="362"/>
      <c r="H4" s="362"/>
      <c r="I4" s="364"/>
      <c r="J4" s="364"/>
      <c r="K4" s="364"/>
    </row>
    <row r="5" spans="1:12" ht="36.75" customHeight="1" thickBot="1" x14ac:dyDescent="0.3">
      <c r="A5" s="357" t="s">
        <v>4</v>
      </c>
      <c r="B5" s="358"/>
      <c r="C5" s="358"/>
      <c r="D5" s="358"/>
      <c r="E5" s="358"/>
      <c r="F5" s="358"/>
      <c r="G5" s="358"/>
      <c r="H5" s="358"/>
      <c r="I5" s="358"/>
      <c r="J5" s="358"/>
      <c r="K5" s="359"/>
      <c r="L5" s="2"/>
    </row>
    <row r="6" spans="1:12" ht="27" customHeight="1" thickBot="1" x14ac:dyDescent="0.3">
      <c r="A6" s="365" t="s">
        <v>5</v>
      </c>
      <c r="B6" s="366"/>
      <c r="C6" s="366"/>
      <c r="D6" s="366"/>
      <c r="E6" s="366"/>
      <c r="F6" s="366"/>
      <c r="G6" s="366"/>
      <c r="H6" s="366"/>
      <c r="I6" s="366"/>
      <c r="J6" s="366"/>
      <c r="K6" s="367"/>
      <c r="L6" s="2"/>
    </row>
    <row r="7" spans="1:12" ht="54" customHeight="1" thickBot="1" x14ac:dyDescent="0.3">
      <c r="A7" s="3" t="s">
        <v>6</v>
      </c>
      <c r="B7" s="447" t="s">
        <v>655</v>
      </c>
      <c r="C7" s="447"/>
      <c r="D7" s="447"/>
      <c r="E7" s="447"/>
      <c r="F7" s="4" t="s">
        <v>8</v>
      </c>
      <c r="G7" s="369" t="s">
        <v>628</v>
      </c>
      <c r="H7" s="370"/>
      <c r="I7" s="370"/>
      <c r="J7" s="370"/>
      <c r="K7" s="371"/>
      <c r="L7" s="5">
        <v>1</v>
      </c>
    </row>
    <row r="8" spans="1:12" ht="57" customHeight="1" thickBot="1" x14ac:dyDescent="0.3">
      <c r="A8" s="243" t="s">
        <v>10</v>
      </c>
      <c r="B8" s="372" t="s">
        <v>345</v>
      </c>
      <c r="C8" s="373"/>
      <c r="D8" s="373"/>
      <c r="E8" s="374"/>
      <c r="F8" s="372"/>
      <c r="G8" s="373"/>
      <c r="H8" s="374"/>
      <c r="I8" s="372"/>
      <c r="J8" s="373"/>
      <c r="K8" s="375"/>
      <c r="L8" s="5">
        <v>2</v>
      </c>
    </row>
    <row r="9" spans="1:12" ht="57.75" customHeight="1" thickBot="1" x14ac:dyDescent="0.3">
      <c r="A9" s="7" t="s">
        <v>12</v>
      </c>
      <c r="B9" s="467" t="s">
        <v>656</v>
      </c>
      <c r="C9" s="468"/>
      <c r="D9" s="468"/>
      <c r="E9" s="468"/>
      <c r="F9" s="468"/>
      <c r="G9" s="468"/>
      <c r="H9" s="468"/>
      <c r="I9" s="468"/>
      <c r="J9" s="468"/>
      <c r="K9" s="469"/>
      <c r="L9" s="5">
        <v>3</v>
      </c>
    </row>
    <row r="10" spans="1:12" ht="30" customHeight="1" thickBot="1" x14ac:dyDescent="0.3">
      <c r="A10" s="7" t="s">
        <v>14</v>
      </c>
      <c r="B10" s="379" t="s">
        <v>630</v>
      </c>
      <c r="C10" s="380"/>
      <c r="D10" s="380"/>
      <c r="E10" s="380"/>
      <c r="F10" s="243" t="s">
        <v>16</v>
      </c>
      <c r="G10" s="381" t="s">
        <v>631</v>
      </c>
      <c r="H10" s="382"/>
      <c r="I10" s="382"/>
      <c r="J10" s="382"/>
      <c r="K10" s="383"/>
      <c r="L10" s="5">
        <v>4</v>
      </c>
    </row>
    <row r="11" spans="1:12" ht="67.5" customHeight="1" thickBot="1" x14ac:dyDescent="0.3">
      <c r="A11" s="243" t="s">
        <v>18</v>
      </c>
      <c r="B11" s="372" t="s">
        <v>202</v>
      </c>
      <c r="C11" s="374"/>
      <c r="D11" s="243" t="s">
        <v>20</v>
      </c>
      <c r="E11" s="64" t="s">
        <v>657</v>
      </c>
      <c r="F11" s="64" t="s">
        <v>658</v>
      </c>
      <c r="G11" s="64" t="s">
        <v>183</v>
      </c>
      <c r="H11" s="64" t="s">
        <v>105</v>
      </c>
      <c r="I11" s="64" t="s">
        <v>106</v>
      </c>
      <c r="J11" s="64" t="s">
        <v>107</v>
      </c>
      <c r="K11" s="64"/>
      <c r="L11" s="5">
        <v>5</v>
      </c>
    </row>
    <row r="12" spans="1:12" ht="117" customHeight="1" thickBot="1" x14ac:dyDescent="0.3">
      <c r="A12" s="243" t="s">
        <v>24</v>
      </c>
      <c r="B12" s="452" t="s">
        <v>659</v>
      </c>
      <c r="C12" s="453"/>
      <c r="D12" s="453"/>
      <c r="E12" s="453"/>
      <c r="F12" s="453"/>
      <c r="G12" s="243" t="s">
        <v>26</v>
      </c>
      <c r="H12" s="452" t="s">
        <v>660</v>
      </c>
      <c r="I12" s="453"/>
      <c r="J12" s="453"/>
      <c r="K12" s="454"/>
      <c r="L12" s="5">
        <v>6</v>
      </c>
    </row>
    <row r="13" spans="1:12" ht="60" customHeight="1" thickBot="1" x14ac:dyDescent="0.3">
      <c r="A13" s="243" t="s">
        <v>28</v>
      </c>
      <c r="B13" s="452" t="s">
        <v>661</v>
      </c>
      <c r="C13" s="453"/>
      <c r="D13" s="453"/>
      <c r="E13" s="453"/>
      <c r="F13" s="453"/>
      <c r="G13" s="453"/>
      <c r="H13" s="453"/>
      <c r="I13" s="454"/>
      <c r="J13" s="243" t="s">
        <v>30</v>
      </c>
      <c r="K13" s="241" t="s">
        <v>31</v>
      </c>
      <c r="L13" s="244">
        <v>7</v>
      </c>
    </row>
    <row r="14" spans="1:12" ht="51.75" customHeight="1" thickBot="1" x14ac:dyDescent="0.3">
      <c r="A14" s="243" t="s">
        <v>32</v>
      </c>
      <c r="B14" s="390" t="s">
        <v>111</v>
      </c>
      <c r="C14" s="391"/>
      <c r="D14" s="243" t="s">
        <v>34</v>
      </c>
      <c r="E14" s="13" t="s">
        <v>662</v>
      </c>
      <c r="F14" s="243" t="s">
        <v>36</v>
      </c>
      <c r="G14" s="242">
        <v>20</v>
      </c>
      <c r="H14" s="243" t="s">
        <v>37</v>
      </c>
      <c r="I14" s="82">
        <v>0.8</v>
      </c>
      <c r="J14" s="243" t="s">
        <v>38</v>
      </c>
      <c r="K14" s="90" t="s">
        <v>663</v>
      </c>
      <c r="L14" s="244">
        <v>8</v>
      </c>
    </row>
    <row r="15" spans="1:12" ht="45" customHeight="1" thickBot="1" x14ac:dyDescent="0.3">
      <c r="A15" s="17" t="s">
        <v>40</v>
      </c>
      <c r="B15" s="18" t="s">
        <v>41</v>
      </c>
      <c r="C15" s="68">
        <v>39814</v>
      </c>
      <c r="D15" s="21"/>
      <c r="E15" s="21"/>
      <c r="F15" s="22" t="s">
        <v>42</v>
      </c>
      <c r="G15" s="69">
        <v>44196</v>
      </c>
      <c r="H15" s="21"/>
      <c r="I15" s="21"/>
      <c r="J15" s="21"/>
      <c r="K15" s="24"/>
      <c r="L15" s="244">
        <v>9</v>
      </c>
    </row>
    <row r="16" spans="1:12" ht="18.75" customHeight="1" x14ac:dyDescent="0.25">
      <c r="A16" s="392" t="s">
        <v>43</v>
      </c>
      <c r="B16" s="393"/>
      <c r="C16" s="394" t="s">
        <v>44</v>
      </c>
      <c r="D16" s="395"/>
      <c r="E16" s="394" t="s">
        <v>45</v>
      </c>
      <c r="F16" s="395"/>
      <c r="G16" s="394" t="s">
        <v>46</v>
      </c>
      <c r="H16" s="395"/>
      <c r="I16" s="394" t="s">
        <v>47</v>
      </c>
      <c r="J16" s="395"/>
      <c r="K16" s="25" t="s">
        <v>48</v>
      </c>
      <c r="L16" s="396">
        <v>10</v>
      </c>
    </row>
    <row r="17" spans="1:12" ht="35.25" customHeight="1" x14ac:dyDescent="0.25">
      <c r="A17" s="399" t="str">
        <f>+E11</f>
        <v>Total artículos publicados en revistas indexadas</v>
      </c>
      <c r="B17" s="400"/>
      <c r="C17" s="401"/>
      <c r="D17" s="402"/>
      <c r="E17" s="401"/>
      <c r="F17" s="402"/>
      <c r="G17" s="401"/>
      <c r="H17" s="402"/>
      <c r="I17" s="401"/>
      <c r="J17" s="402"/>
      <c r="K17" s="403"/>
      <c r="L17" s="397"/>
    </row>
    <row r="18" spans="1:12" ht="21.75" customHeight="1" x14ac:dyDescent="0.25">
      <c r="A18" s="399" t="str">
        <f>+F11</f>
        <v>Total de artículos publicados con citaciones</v>
      </c>
      <c r="B18" s="400"/>
      <c r="C18" s="401"/>
      <c r="D18" s="402"/>
      <c r="E18" s="401"/>
      <c r="F18" s="402"/>
      <c r="G18" s="401"/>
      <c r="H18" s="402"/>
      <c r="I18" s="401"/>
      <c r="J18" s="402"/>
      <c r="K18" s="404"/>
      <c r="L18" s="397"/>
    </row>
    <row r="19" spans="1:12" ht="21.75" customHeight="1" x14ac:dyDescent="0.25">
      <c r="A19" s="399" t="str">
        <f>+G11</f>
        <v>Variable 3</v>
      </c>
      <c r="B19" s="400"/>
      <c r="C19" s="401"/>
      <c r="D19" s="402"/>
      <c r="E19" s="401"/>
      <c r="F19" s="402"/>
      <c r="G19" s="401"/>
      <c r="H19" s="402"/>
      <c r="I19" s="401"/>
      <c r="J19" s="402"/>
      <c r="K19" s="404"/>
      <c r="L19" s="397"/>
    </row>
    <row r="20" spans="1:12" ht="21.75" customHeight="1" x14ac:dyDescent="0.25">
      <c r="A20" s="399" t="str">
        <f>+H11</f>
        <v>Variable 4</v>
      </c>
      <c r="B20" s="400"/>
      <c r="C20" s="401"/>
      <c r="D20" s="402"/>
      <c r="E20" s="401"/>
      <c r="F20" s="402"/>
      <c r="G20" s="401"/>
      <c r="H20" s="402"/>
      <c r="I20" s="401"/>
      <c r="J20" s="402"/>
      <c r="K20" s="404"/>
      <c r="L20" s="397"/>
    </row>
    <row r="21" spans="1:12" ht="21.75" customHeight="1" x14ac:dyDescent="0.25">
      <c r="A21" s="399" t="str">
        <f>+I11</f>
        <v>Variable 5</v>
      </c>
      <c r="B21" s="400"/>
      <c r="C21" s="401"/>
      <c r="D21" s="402"/>
      <c r="E21" s="401"/>
      <c r="F21" s="402"/>
      <c r="G21" s="401"/>
      <c r="H21" s="402"/>
      <c r="I21" s="401"/>
      <c r="J21" s="402"/>
      <c r="K21" s="404"/>
      <c r="L21" s="397"/>
    </row>
    <row r="22" spans="1:12" ht="21.75" customHeight="1" thickBot="1" x14ac:dyDescent="0.3">
      <c r="A22" s="399" t="str">
        <f>+J11</f>
        <v>Variable 6</v>
      </c>
      <c r="B22" s="400"/>
      <c r="C22" s="405"/>
      <c r="D22" s="406"/>
      <c r="E22" s="405"/>
      <c r="F22" s="406"/>
      <c r="G22" s="405"/>
      <c r="H22" s="406"/>
      <c r="I22" s="405"/>
      <c r="J22" s="406"/>
      <c r="K22" s="404"/>
      <c r="L22" s="398"/>
    </row>
    <row r="23" spans="1:12" ht="18" customHeight="1" x14ac:dyDescent="0.25">
      <c r="A23" s="431" t="s">
        <v>49</v>
      </c>
      <c r="B23" s="247" t="s">
        <v>50</v>
      </c>
      <c r="C23" s="435" t="s">
        <v>51</v>
      </c>
      <c r="D23" s="435"/>
      <c r="E23" s="413" t="s">
        <v>52</v>
      </c>
      <c r="F23" s="413"/>
      <c r="G23" s="414"/>
      <c r="H23" s="415" t="s">
        <v>53</v>
      </c>
      <c r="I23" s="28"/>
      <c r="J23" s="28"/>
      <c r="K23" s="29"/>
      <c r="L23" s="417">
        <v>11</v>
      </c>
    </row>
    <row r="24" spans="1:12" ht="19.5" customHeight="1" x14ac:dyDescent="0.25">
      <c r="A24" s="432"/>
      <c r="B24" s="30" t="s">
        <v>54</v>
      </c>
      <c r="C24" s="31" t="s">
        <v>55</v>
      </c>
      <c r="D24" s="31" t="s">
        <v>56</v>
      </c>
      <c r="E24" s="32" t="s">
        <v>57</v>
      </c>
      <c r="F24" s="33" t="s">
        <v>58</v>
      </c>
      <c r="G24" s="34" t="s">
        <v>59</v>
      </c>
      <c r="H24" s="416"/>
      <c r="I24" s="35"/>
      <c r="J24" s="36"/>
      <c r="K24" s="37"/>
      <c r="L24" s="418"/>
    </row>
    <row r="25" spans="1:12" ht="20.25" customHeight="1" x14ac:dyDescent="0.25">
      <c r="A25" s="433"/>
      <c r="B25" s="38">
        <v>1</v>
      </c>
      <c r="C25" s="419">
        <v>65</v>
      </c>
      <c r="D25" s="39"/>
      <c r="E25" s="40"/>
      <c r="F25" s="40"/>
      <c r="G25" s="40"/>
      <c r="H25" s="40"/>
      <c r="I25" s="35"/>
      <c r="J25" s="41"/>
      <c r="K25" s="37"/>
      <c r="L25" s="418"/>
    </row>
    <row r="26" spans="1:12" ht="15.75" customHeight="1" x14ac:dyDescent="0.25">
      <c r="A26" s="433"/>
      <c r="B26" s="42">
        <v>2</v>
      </c>
      <c r="C26" s="419"/>
      <c r="D26" s="94">
        <v>0.65</v>
      </c>
      <c r="E26" s="199">
        <v>0.6</v>
      </c>
      <c r="F26" s="199">
        <v>0.65</v>
      </c>
      <c r="G26" s="199">
        <v>0.7</v>
      </c>
      <c r="H26" s="199">
        <v>0.65</v>
      </c>
      <c r="I26" s="35"/>
      <c r="J26" s="41"/>
      <c r="K26" s="37"/>
      <c r="L26" s="418"/>
    </row>
    <row r="27" spans="1:12" ht="17.25" customHeight="1" x14ac:dyDescent="0.3">
      <c r="A27" s="433"/>
      <c r="B27" s="42">
        <v>3</v>
      </c>
      <c r="C27" s="419"/>
      <c r="D27" s="43"/>
      <c r="E27" s="40"/>
      <c r="F27" s="40"/>
      <c r="G27" s="40"/>
      <c r="H27" s="40"/>
      <c r="I27" s="44"/>
      <c r="J27" s="41"/>
      <c r="K27" s="37"/>
      <c r="L27" s="418"/>
    </row>
    <row r="28" spans="1:12" ht="16.5" customHeight="1" thickBot="1" x14ac:dyDescent="0.3">
      <c r="A28" s="434"/>
      <c r="B28" s="45">
        <v>4</v>
      </c>
      <c r="C28" s="420"/>
      <c r="D28" s="94">
        <v>0.65</v>
      </c>
      <c r="E28" s="199">
        <v>0.6</v>
      </c>
      <c r="F28" s="199">
        <v>0.65</v>
      </c>
      <c r="G28" s="199">
        <v>0.7</v>
      </c>
      <c r="H28" s="222">
        <v>0.65</v>
      </c>
      <c r="I28" s="48"/>
      <c r="J28" s="49"/>
      <c r="K28" s="50"/>
      <c r="L28" s="418"/>
    </row>
    <row r="29" spans="1:12" ht="53.25" customHeight="1" x14ac:dyDescent="0.25">
      <c r="A29" s="51" t="s">
        <v>60</v>
      </c>
      <c r="B29" s="456" t="s">
        <v>664</v>
      </c>
      <c r="C29" s="456"/>
      <c r="D29" s="456"/>
      <c r="E29" s="456"/>
      <c r="F29" s="456"/>
      <c r="G29" s="456"/>
      <c r="H29" s="456"/>
      <c r="I29" s="456"/>
      <c r="J29" s="456"/>
      <c r="K29" s="456"/>
      <c r="L29" s="52">
        <v>12</v>
      </c>
    </row>
    <row r="30" spans="1:12" ht="115.5" customHeight="1" thickBot="1" x14ac:dyDescent="0.3">
      <c r="A30" s="243" t="s">
        <v>62</v>
      </c>
      <c r="B30" s="457"/>
      <c r="C30" s="458"/>
      <c r="D30" s="458"/>
      <c r="E30" s="458"/>
      <c r="F30" s="458"/>
      <c r="G30" s="458"/>
      <c r="H30" s="458"/>
      <c r="I30" s="458"/>
      <c r="J30" s="458"/>
      <c r="K30" s="459"/>
      <c r="L30" s="245">
        <v>13</v>
      </c>
    </row>
    <row r="31" spans="1:12" ht="30.75" customHeight="1" x14ac:dyDescent="0.25">
      <c r="A31" s="425" t="s">
        <v>64</v>
      </c>
      <c r="B31" s="409" t="s">
        <v>65</v>
      </c>
      <c r="C31" s="409"/>
      <c r="D31" s="460" t="s">
        <v>637</v>
      </c>
      <c r="E31" s="460"/>
      <c r="F31" s="460"/>
      <c r="G31" s="460"/>
      <c r="H31" s="246" t="s">
        <v>67</v>
      </c>
      <c r="I31" s="460" t="s">
        <v>456</v>
      </c>
      <c r="J31" s="460"/>
      <c r="K31" s="460"/>
      <c r="L31" s="427">
        <v>14</v>
      </c>
    </row>
    <row r="32" spans="1:12" ht="36" customHeight="1" x14ac:dyDescent="0.25">
      <c r="A32" s="425"/>
      <c r="B32" s="430" t="s">
        <v>16</v>
      </c>
      <c r="C32" s="430"/>
      <c r="D32" s="461" t="s">
        <v>638</v>
      </c>
      <c r="E32" s="462"/>
      <c r="F32" s="462"/>
      <c r="G32" s="463"/>
      <c r="H32" s="246" t="s">
        <v>70</v>
      </c>
      <c r="I32" s="472" t="s">
        <v>639</v>
      </c>
      <c r="J32" s="460"/>
      <c r="K32" s="460"/>
      <c r="L32" s="428"/>
    </row>
    <row r="33" spans="1:12" ht="30.75" customHeight="1" thickBot="1" x14ac:dyDescent="0.3">
      <c r="A33" s="425"/>
      <c r="B33" s="409" t="s">
        <v>72</v>
      </c>
      <c r="C33" s="409"/>
      <c r="D33" s="464"/>
      <c r="E33" s="465"/>
      <c r="F33" s="465"/>
      <c r="G33" s="465"/>
      <c r="H33" s="465"/>
      <c r="I33" s="465"/>
      <c r="J33" s="465"/>
      <c r="K33" s="466"/>
      <c r="L33" s="429"/>
    </row>
    <row r="34" spans="1:12" ht="30.75" customHeight="1" x14ac:dyDescent="0.25">
      <c r="A34" s="407" t="s">
        <v>73</v>
      </c>
      <c r="B34" s="409" t="s">
        <v>65</v>
      </c>
      <c r="C34" s="409"/>
      <c r="D34" s="410" t="s">
        <v>74</v>
      </c>
      <c r="E34" s="411"/>
      <c r="F34" s="411"/>
      <c r="G34" s="412"/>
      <c r="H34" s="246" t="s">
        <v>67</v>
      </c>
      <c r="I34" s="410" t="s">
        <v>75</v>
      </c>
      <c r="J34" s="411"/>
      <c r="K34" s="412"/>
      <c r="L34" s="427">
        <v>15</v>
      </c>
    </row>
    <row r="35" spans="1:12" ht="30.75" customHeight="1" thickBot="1" x14ac:dyDescent="0.3">
      <c r="A35" s="408"/>
      <c r="B35" s="436" t="s">
        <v>70</v>
      </c>
      <c r="C35" s="436"/>
      <c r="D35" s="437" t="s">
        <v>76</v>
      </c>
      <c r="E35" s="438"/>
      <c r="F35" s="438"/>
      <c r="G35" s="439"/>
      <c r="H35" s="59" t="s">
        <v>72</v>
      </c>
      <c r="I35" s="440" t="s">
        <v>77</v>
      </c>
      <c r="J35" s="438"/>
      <c r="K35" s="439"/>
      <c r="L35" s="429"/>
    </row>
  </sheetData>
  <mergeCells count="83">
    <mergeCell ref="A5:K5"/>
    <mergeCell ref="D1:E4"/>
    <mergeCell ref="F1:H2"/>
    <mergeCell ref="I1:K2"/>
    <mergeCell ref="F3:H4"/>
    <mergeCell ref="I3:K4"/>
    <mergeCell ref="A6:K6"/>
    <mergeCell ref="B7:E7"/>
    <mergeCell ref="G7:K7"/>
    <mergeCell ref="B8:E8"/>
    <mergeCell ref="F8:H8"/>
    <mergeCell ref="I8:K8"/>
    <mergeCell ref="B9:K9"/>
    <mergeCell ref="B10:E10"/>
    <mergeCell ref="G10:K10"/>
    <mergeCell ref="B11:C11"/>
    <mergeCell ref="B12:F12"/>
    <mergeCell ref="H12:K12"/>
    <mergeCell ref="B13:I13"/>
    <mergeCell ref="B14:C14"/>
    <mergeCell ref="A16:B16"/>
    <mergeCell ref="C16:D16"/>
    <mergeCell ref="E16:F16"/>
    <mergeCell ref="G16:H16"/>
    <mergeCell ref="I16:J16"/>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I19:J19"/>
    <mergeCell ref="I20:J20"/>
    <mergeCell ref="A21:B21"/>
    <mergeCell ref="C21:D21"/>
    <mergeCell ref="E21:F21"/>
    <mergeCell ref="G21:H21"/>
    <mergeCell ref="I21:J21"/>
    <mergeCell ref="A20:B20"/>
    <mergeCell ref="C20:D20"/>
    <mergeCell ref="E20:F20"/>
    <mergeCell ref="G20:H20"/>
    <mergeCell ref="A22:B22"/>
    <mergeCell ref="C22:D22"/>
    <mergeCell ref="E22:F22"/>
    <mergeCell ref="G22:H22"/>
    <mergeCell ref="I22:J22"/>
    <mergeCell ref="A34:A35"/>
    <mergeCell ref="B34:C34"/>
    <mergeCell ref="D34:G34"/>
    <mergeCell ref="I34:K34"/>
    <mergeCell ref="E23:G23"/>
    <mergeCell ref="H23:H24"/>
    <mergeCell ref="L23:L28"/>
    <mergeCell ref="C25:C28"/>
    <mergeCell ref="B29:K29"/>
    <mergeCell ref="B30:K30"/>
    <mergeCell ref="A31:A33"/>
    <mergeCell ref="B31:C31"/>
    <mergeCell ref="D31:G31"/>
    <mergeCell ref="I31:K31"/>
    <mergeCell ref="L31:L33"/>
    <mergeCell ref="B32:C32"/>
    <mergeCell ref="A23:A28"/>
    <mergeCell ref="C23:D23"/>
    <mergeCell ref="L34:L35"/>
    <mergeCell ref="B35:C35"/>
    <mergeCell ref="D35:G35"/>
    <mergeCell ref="I35:K35"/>
    <mergeCell ref="D32:G32"/>
    <mergeCell ref="I32:K32"/>
    <mergeCell ref="B33:C33"/>
    <mergeCell ref="D33:K33"/>
  </mergeCells>
  <hyperlinks>
    <hyperlink ref="I32" r:id="rId1"/>
    <hyperlink ref="D35" r:id="rId2" display="wcastro@ins.gov.co/svillarreal@ins.gov.co"/>
    <hyperlink ref="A1" location="Índice!A1" display="volver"/>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5"/>
  <sheetViews>
    <sheetView showGridLines="0" showWhiteSpace="0" view="pageBreakPreview" zoomScale="80" zoomScaleNormal="70" zoomScaleSheetLayoutView="80" workbookViewId="0"/>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63" t="s">
        <v>98</v>
      </c>
      <c r="B1" s="1"/>
      <c r="C1" s="1"/>
      <c r="D1" s="360" t="s">
        <v>0</v>
      </c>
      <c r="E1" s="361"/>
      <c r="F1" s="361" t="s">
        <v>1</v>
      </c>
      <c r="G1" s="361"/>
      <c r="H1" s="361"/>
      <c r="I1" s="361" t="s">
        <v>2</v>
      </c>
      <c r="J1" s="361"/>
      <c r="K1" s="361"/>
    </row>
    <row r="2" spans="1:12" ht="27" customHeight="1" x14ac:dyDescent="0.25">
      <c r="A2" s="1"/>
      <c r="B2" s="1"/>
      <c r="C2" s="1"/>
      <c r="D2" s="361"/>
      <c r="E2" s="361"/>
      <c r="F2" s="361"/>
      <c r="G2" s="361"/>
      <c r="H2" s="361"/>
      <c r="I2" s="361"/>
      <c r="J2" s="361"/>
      <c r="K2" s="361"/>
    </row>
    <row r="3" spans="1:12" ht="17.25" customHeight="1" x14ac:dyDescent="0.25">
      <c r="A3" s="1"/>
      <c r="B3" s="1"/>
      <c r="C3" s="1"/>
      <c r="D3" s="361"/>
      <c r="E3" s="361"/>
      <c r="F3" s="361" t="s">
        <v>3</v>
      </c>
      <c r="G3" s="361"/>
      <c r="H3" s="361"/>
      <c r="I3" s="363">
        <v>44246</v>
      </c>
      <c r="J3" s="363"/>
      <c r="K3" s="363"/>
    </row>
    <row r="4" spans="1:12" ht="17.25" customHeight="1" thickBot="1" x14ac:dyDescent="0.3">
      <c r="A4" s="1"/>
      <c r="B4" s="1"/>
      <c r="C4" s="1"/>
      <c r="D4" s="362"/>
      <c r="E4" s="362"/>
      <c r="F4" s="362"/>
      <c r="G4" s="362"/>
      <c r="H4" s="362"/>
      <c r="I4" s="364"/>
      <c r="J4" s="364"/>
      <c r="K4" s="364"/>
    </row>
    <row r="5" spans="1:12" ht="36.75" customHeight="1" thickBot="1" x14ac:dyDescent="0.3">
      <c r="A5" s="357" t="s">
        <v>4</v>
      </c>
      <c r="B5" s="358"/>
      <c r="C5" s="358"/>
      <c r="D5" s="358"/>
      <c r="E5" s="358"/>
      <c r="F5" s="358"/>
      <c r="G5" s="358"/>
      <c r="H5" s="358"/>
      <c r="I5" s="358"/>
      <c r="J5" s="358"/>
      <c r="K5" s="359"/>
      <c r="L5" s="2"/>
    </row>
    <row r="6" spans="1:12" ht="27" customHeight="1" thickBot="1" x14ac:dyDescent="0.3">
      <c r="A6" s="365" t="s">
        <v>5</v>
      </c>
      <c r="B6" s="366"/>
      <c r="C6" s="366"/>
      <c r="D6" s="366"/>
      <c r="E6" s="366"/>
      <c r="F6" s="366"/>
      <c r="G6" s="366"/>
      <c r="H6" s="366"/>
      <c r="I6" s="366"/>
      <c r="J6" s="366"/>
      <c r="K6" s="367"/>
      <c r="L6" s="2"/>
    </row>
    <row r="7" spans="1:12" ht="54" customHeight="1" thickBot="1" x14ac:dyDescent="0.3">
      <c r="A7" s="3" t="s">
        <v>6</v>
      </c>
      <c r="B7" s="447" t="s">
        <v>99</v>
      </c>
      <c r="C7" s="447"/>
      <c r="D7" s="447"/>
      <c r="E7" s="447"/>
      <c r="F7" s="4" t="s">
        <v>8</v>
      </c>
      <c r="G7" s="369" t="s">
        <v>9</v>
      </c>
      <c r="H7" s="370"/>
      <c r="I7" s="370"/>
      <c r="J7" s="370"/>
      <c r="K7" s="371"/>
      <c r="L7" s="5">
        <v>1</v>
      </c>
    </row>
    <row r="8" spans="1:12" ht="57" customHeight="1" thickBot="1" x14ac:dyDescent="0.3">
      <c r="A8" s="6" t="s">
        <v>10</v>
      </c>
      <c r="B8" s="372" t="s">
        <v>11</v>
      </c>
      <c r="C8" s="373"/>
      <c r="D8" s="373"/>
      <c r="E8" s="374"/>
      <c r="F8" s="372"/>
      <c r="G8" s="373"/>
      <c r="H8" s="374"/>
      <c r="I8" s="372"/>
      <c r="J8" s="373"/>
      <c r="K8" s="375"/>
      <c r="L8" s="5">
        <v>2</v>
      </c>
    </row>
    <row r="9" spans="1:12" ht="65.25" customHeight="1" thickBot="1" x14ac:dyDescent="0.3">
      <c r="A9" s="7" t="s">
        <v>12</v>
      </c>
      <c r="B9" s="448" t="s">
        <v>100</v>
      </c>
      <c r="C9" s="449"/>
      <c r="D9" s="449"/>
      <c r="E9" s="449"/>
      <c r="F9" s="449"/>
      <c r="G9" s="449"/>
      <c r="H9" s="449"/>
      <c r="I9" s="449"/>
      <c r="J9" s="449"/>
      <c r="K9" s="450"/>
      <c r="L9" s="5">
        <v>3</v>
      </c>
    </row>
    <row r="10" spans="1:12" ht="30" customHeight="1" thickBot="1" x14ac:dyDescent="0.3">
      <c r="A10" s="7" t="s">
        <v>14</v>
      </c>
      <c r="B10" s="451" t="s">
        <v>101</v>
      </c>
      <c r="C10" s="382"/>
      <c r="D10" s="382"/>
      <c r="E10" s="382"/>
      <c r="F10" s="51" t="s">
        <v>16</v>
      </c>
      <c r="G10" s="381" t="s">
        <v>17</v>
      </c>
      <c r="H10" s="382"/>
      <c r="I10" s="382"/>
      <c r="J10" s="382"/>
      <c r="K10" s="383"/>
      <c r="L10" s="5">
        <v>4</v>
      </c>
    </row>
    <row r="11" spans="1:12" ht="67.5" customHeight="1" thickBot="1" x14ac:dyDescent="0.3">
      <c r="A11" s="6" t="s">
        <v>18</v>
      </c>
      <c r="B11" s="372" t="s">
        <v>102</v>
      </c>
      <c r="C11" s="374"/>
      <c r="D11" s="6" t="s">
        <v>20</v>
      </c>
      <c r="E11" s="64"/>
      <c r="F11" s="64" t="s">
        <v>103</v>
      </c>
      <c r="G11" s="64" t="s">
        <v>104</v>
      </c>
      <c r="H11" s="64" t="s">
        <v>105</v>
      </c>
      <c r="I11" s="64" t="s">
        <v>106</v>
      </c>
      <c r="J11" s="64" t="s">
        <v>107</v>
      </c>
      <c r="K11" s="64"/>
      <c r="L11" s="5">
        <v>5</v>
      </c>
    </row>
    <row r="12" spans="1:12" ht="117" customHeight="1" thickBot="1" x14ac:dyDescent="0.3">
      <c r="A12" s="6" t="s">
        <v>24</v>
      </c>
      <c r="B12" s="452" t="s">
        <v>108</v>
      </c>
      <c r="C12" s="453"/>
      <c r="D12" s="453"/>
      <c r="E12" s="453"/>
      <c r="F12" s="453"/>
      <c r="G12" s="6" t="s">
        <v>26</v>
      </c>
      <c r="H12" s="452" t="s">
        <v>109</v>
      </c>
      <c r="I12" s="453"/>
      <c r="J12" s="453"/>
      <c r="K12" s="454"/>
      <c r="L12" s="5">
        <v>6</v>
      </c>
    </row>
    <row r="13" spans="1:12" ht="60" customHeight="1" thickBot="1" x14ac:dyDescent="0.3">
      <c r="A13" s="6" t="s">
        <v>28</v>
      </c>
      <c r="B13" s="452" t="s">
        <v>110</v>
      </c>
      <c r="C13" s="453"/>
      <c r="D13" s="453"/>
      <c r="E13" s="453"/>
      <c r="F13" s="453"/>
      <c r="G13" s="453"/>
      <c r="H13" s="453"/>
      <c r="I13" s="454"/>
      <c r="J13" s="6" t="s">
        <v>30</v>
      </c>
      <c r="K13" s="11" t="s">
        <v>31</v>
      </c>
      <c r="L13" s="12">
        <v>7</v>
      </c>
    </row>
    <row r="14" spans="1:12" ht="51.75" customHeight="1" thickBot="1" x14ac:dyDescent="0.3">
      <c r="A14" s="6" t="s">
        <v>32</v>
      </c>
      <c r="B14" s="390" t="s">
        <v>111</v>
      </c>
      <c r="C14" s="391"/>
      <c r="D14" s="6" t="s">
        <v>34</v>
      </c>
      <c r="E14" s="13" t="s">
        <v>35</v>
      </c>
      <c r="F14" s="6" t="s">
        <v>36</v>
      </c>
      <c r="G14" s="65">
        <v>0</v>
      </c>
      <c r="H14" s="6" t="s">
        <v>37</v>
      </c>
      <c r="I14" s="66">
        <v>0.7</v>
      </c>
      <c r="J14" s="6" t="s">
        <v>38</v>
      </c>
      <c r="K14" s="67">
        <v>2020</v>
      </c>
      <c r="L14" s="12">
        <v>8</v>
      </c>
    </row>
    <row r="15" spans="1:12" ht="45" customHeight="1" thickBot="1" x14ac:dyDescent="0.3">
      <c r="A15" s="17" t="s">
        <v>40</v>
      </c>
      <c r="B15" s="18" t="s">
        <v>41</v>
      </c>
      <c r="C15" s="68">
        <v>43466</v>
      </c>
      <c r="D15" s="21"/>
      <c r="E15" s="21"/>
      <c r="F15" s="22" t="s">
        <v>42</v>
      </c>
      <c r="G15" s="69">
        <v>44196</v>
      </c>
      <c r="H15" s="21"/>
      <c r="I15" s="21"/>
      <c r="J15" s="21"/>
      <c r="K15" s="24"/>
      <c r="L15" s="12">
        <v>9</v>
      </c>
    </row>
    <row r="16" spans="1:12" ht="18.75" customHeight="1" x14ac:dyDescent="0.25">
      <c r="A16" s="392" t="s">
        <v>43</v>
      </c>
      <c r="B16" s="393"/>
      <c r="C16" s="394" t="s">
        <v>44</v>
      </c>
      <c r="D16" s="395"/>
      <c r="E16" s="394" t="s">
        <v>45</v>
      </c>
      <c r="F16" s="395"/>
      <c r="G16" s="394" t="s">
        <v>46</v>
      </c>
      <c r="H16" s="395"/>
      <c r="I16" s="394" t="s">
        <v>47</v>
      </c>
      <c r="J16" s="395"/>
      <c r="K16" s="25" t="s">
        <v>48</v>
      </c>
      <c r="L16" s="396">
        <v>10</v>
      </c>
    </row>
    <row r="17" spans="1:12" ht="35.25" customHeight="1" x14ac:dyDescent="0.25">
      <c r="A17" s="399">
        <f>+E11</f>
        <v>0</v>
      </c>
      <c r="B17" s="400"/>
      <c r="C17" s="401"/>
      <c r="D17" s="402"/>
      <c r="E17" s="401"/>
      <c r="F17" s="402"/>
      <c r="G17" s="401"/>
      <c r="H17" s="402"/>
      <c r="I17" s="401"/>
      <c r="J17" s="402"/>
      <c r="K17" s="403"/>
      <c r="L17" s="397"/>
    </row>
    <row r="18" spans="1:12" ht="21.75" customHeight="1" x14ac:dyDescent="0.25">
      <c r="A18" s="399" t="str">
        <f>+F11</f>
        <v>Servidores Sastisfechos</v>
      </c>
      <c r="B18" s="400"/>
      <c r="C18" s="401"/>
      <c r="D18" s="402"/>
      <c r="E18" s="401"/>
      <c r="F18" s="402"/>
      <c r="G18" s="401"/>
      <c r="H18" s="402"/>
      <c r="I18" s="401"/>
      <c r="J18" s="402"/>
      <c r="K18" s="404"/>
      <c r="L18" s="397"/>
    </row>
    <row r="19" spans="1:12" ht="21.75" customHeight="1" x14ac:dyDescent="0.25">
      <c r="A19" s="399" t="str">
        <f>+G11</f>
        <v>Servidores Participantes</v>
      </c>
      <c r="B19" s="400"/>
      <c r="C19" s="401"/>
      <c r="D19" s="402"/>
      <c r="E19" s="401"/>
      <c r="F19" s="402"/>
      <c r="G19" s="401"/>
      <c r="H19" s="402"/>
      <c r="I19" s="401"/>
      <c r="J19" s="402"/>
      <c r="K19" s="404"/>
      <c r="L19" s="397"/>
    </row>
    <row r="20" spans="1:12" ht="21.75" customHeight="1" x14ac:dyDescent="0.25">
      <c r="A20" s="399" t="str">
        <f>+H11</f>
        <v>Variable 4</v>
      </c>
      <c r="B20" s="400"/>
      <c r="C20" s="401"/>
      <c r="D20" s="402"/>
      <c r="E20" s="401"/>
      <c r="F20" s="402"/>
      <c r="G20" s="401"/>
      <c r="H20" s="402"/>
      <c r="I20" s="401"/>
      <c r="J20" s="402"/>
      <c r="K20" s="404"/>
      <c r="L20" s="397"/>
    </row>
    <row r="21" spans="1:12" ht="21.75" customHeight="1" x14ac:dyDescent="0.25">
      <c r="A21" s="399" t="str">
        <f>+I11</f>
        <v>Variable 5</v>
      </c>
      <c r="B21" s="400"/>
      <c r="C21" s="401"/>
      <c r="D21" s="402"/>
      <c r="E21" s="401"/>
      <c r="F21" s="402"/>
      <c r="G21" s="401"/>
      <c r="H21" s="402"/>
      <c r="I21" s="401"/>
      <c r="J21" s="402"/>
      <c r="K21" s="404"/>
      <c r="L21" s="397"/>
    </row>
    <row r="22" spans="1:12" ht="21.75" customHeight="1" thickBot="1" x14ac:dyDescent="0.3">
      <c r="A22" s="399" t="str">
        <f>+J11</f>
        <v>Variable 6</v>
      </c>
      <c r="B22" s="400"/>
      <c r="C22" s="405"/>
      <c r="D22" s="406"/>
      <c r="E22" s="405"/>
      <c r="F22" s="406"/>
      <c r="G22" s="405"/>
      <c r="H22" s="406"/>
      <c r="I22" s="405"/>
      <c r="J22" s="406"/>
      <c r="K22" s="404"/>
      <c r="L22" s="398"/>
    </row>
    <row r="23" spans="1:12" ht="18" customHeight="1" x14ac:dyDescent="0.25">
      <c r="A23" s="431" t="s">
        <v>49</v>
      </c>
      <c r="B23" s="26">
        <v>2021</v>
      </c>
      <c r="C23" s="435" t="s">
        <v>51</v>
      </c>
      <c r="D23" s="435"/>
      <c r="E23" s="413" t="s">
        <v>52</v>
      </c>
      <c r="F23" s="413"/>
      <c r="G23" s="414"/>
      <c r="H23" s="415" t="s">
        <v>53</v>
      </c>
      <c r="I23" s="28"/>
      <c r="J23" s="28"/>
      <c r="K23" s="29"/>
      <c r="L23" s="417">
        <v>11</v>
      </c>
    </row>
    <row r="24" spans="1:12" ht="19.5" customHeight="1" x14ac:dyDescent="0.25">
      <c r="A24" s="432"/>
      <c r="B24" s="30" t="s">
        <v>54</v>
      </c>
      <c r="C24" s="31" t="s">
        <v>55</v>
      </c>
      <c r="D24" s="31" t="s">
        <v>56</v>
      </c>
      <c r="E24" s="32" t="s">
        <v>57</v>
      </c>
      <c r="F24" s="33" t="s">
        <v>58</v>
      </c>
      <c r="G24" s="34" t="s">
        <v>59</v>
      </c>
      <c r="H24" s="416"/>
      <c r="I24" s="35"/>
      <c r="J24" s="36"/>
      <c r="K24" s="37"/>
      <c r="L24" s="418"/>
    </row>
    <row r="25" spans="1:12" ht="20.25" customHeight="1" x14ac:dyDescent="0.25">
      <c r="A25" s="433"/>
      <c r="B25" s="38">
        <v>1</v>
      </c>
      <c r="C25" s="455">
        <v>80</v>
      </c>
      <c r="D25" s="39"/>
      <c r="E25" s="40"/>
      <c r="F25" s="40"/>
      <c r="G25" s="40"/>
      <c r="H25" s="40"/>
      <c r="I25" s="35"/>
      <c r="J25" s="41"/>
      <c r="K25" s="37"/>
      <c r="L25" s="418"/>
    </row>
    <row r="26" spans="1:12" ht="15.75" customHeight="1" x14ac:dyDescent="0.25">
      <c r="A26" s="433"/>
      <c r="B26" s="42">
        <v>2</v>
      </c>
      <c r="C26" s="419"/>
      <c r="D26" s="43">
        <v>80</v>
      </c>
      <c r="E26" s="70">
        <v>79.900000000000006</v>
      </c>
      <c r="F26" s="70">
        <v>80</v>
      </c>
      <c r="G26" s="70">
        <v>80.099999999999994</v>
      </c>
      <c r="H26" s="40" t="e">
        <f>((E18/E19)*100)</f>
        <v>#DIV/0!</v>
      </c>
      <c r="I26" s="35"/>
      <c r="J26" s="41"/>
      <c r="K26" s="37"/>
      <c r="L26" s="418"/>
    </row>
    <row r="27" spans="1:12" ht="17.25" customHeight="1" x14ac:dyDescent="0.3">
      <c r="A27" s="433"/>
      <c r="B27" s="42">
        <v>3</v>
      </c>
      <c r="C27" s="419"/>
      <c r="D27" s="43"/>
      <c r="E27" s="40"/>
      <c r="F27" s="40"/>
      <c r="G27" s="40"/>
      <c r="H27" s="40"/>
      <c r="I27" s="44"/>
      <c r="J27" s="41"/>
      <c r="K27" s="37"/>
      <c r="L27" s="418"/>
    </row>
    <row r="28" spans="1:12" ht="16.5" customHeight="1" thickBot="1" x14ac:dyDescent="0.3">
      <c r="A28" s="434"/>
      <c r="B28" s="45">
        <v>4</v>
      </c>
      <c r="C28" s="420"/>
      <c r="D28" s="46">
        <v>80</v>
      </c>
      <c r="E28" s="71">
        <v>79.900000000000006</v>
      </c>
      <c r="F28" s="71">
        <v>80</v>
      </c>
      <c r="G28" s="71">
        <v>80.099999999999994</v>
      </c>
      <c r="H28" s="47" t="e">
        <f>((E18/E19)*100)</f>
        <v>#DIV/0!</v>
      </c>
      <c r="I28" s="48"/>
      <c r="J28" s="49"/>
      <c r="K28" s="50"/>
      <c r="L28" s="418"/>
    </row>
    <row r="29" spans="1:12" ht="53.25" customHeight="1" x14ac:dyDescent="0.25">
      <c r="A29" s="51" t="s">
        <v>60</v>
      </c>
      <c r="B29" s="456" t="s">
        <v>112</v>
      </c>
      <c r="C29" s="456"/>
      <c r="D29" s="456"/>
      <c r="E29" s="456"/>
      <c r="F29" s="456"/>
      <c r="G29" s="456"/>
      <c r="H29" s="456"/>
      <c r="I29" s="456"/>
      <c r="J29" s="456"/>
      <c r="K29" s="456"/>
      <c r="L29" s="52">
        <v>12</v>
      </c>
    </row>
    <row r="30" spans="1:12" ht="115.5" customHeight="1" thickBot="1" x14ac:dyDescent="0.3">
      <c r="A30" s="6" t="s">
        <v>62</v>
      </c>
      <c r="B30" s="457"/>
      <c r="C30" s="458"/>
      <c r="D30" s="458"/>
      <c r="E30" s="458"/>
      <c r="F30" s="458"/>
      <c r="G30" s="458"/>
      <c r="H30" s="458"/>
      <c r="I30" s="458"/>
      <c r="J30" s="458"/>
      <c r="K30" s="459"/>
      <c r="L30" s="53">
        <v>13</v>
      </c>
    </row>
    <row r="31" spans="1:12" ht="30.75" customHeight="1" x14ac:dyDescent="0.25">
      <c r="A31" s="425" t="s">
        <v>64</v>
      </c>
      <c r="B31" s="409" t="s">
        <v>65</v>
      </c>
      <c r="C31" s="409"/>
      <c r="D31" s="460" t="s">
        <v>113</v>
      </c>
      <c r="E31" s="460"/>
      <c r="F31" s="460"/>
      <c r="G31" s="460"/>
      <c r="H31" s="54" t="s">
        <v>67</v>
      </c>
      <c r="I31" s="460" t="s">
        <v>114</v>
      </c>
      <c r="J31" s="460"/>
      <c r="K31" s="460"/>
      <c r="L31" s="427">
        <v>14</v>
      </c>
    </row>
    <row r="32" spans="1:12" ht="36" customHeight="1" x14ac:dyDescent="0.25">
      <c r="A32" s="425"/>
      <c r="B32" s="430" t="s">
        <v>16</v>
      </c>
      <c r="C32" s="430"/>
      <c r="D32" s="461" t="s">
        <v>115</v>
      </c>
      <c r="E32" s="462"/>
      <c r="F32" s="462"/>
      <c r="G32" s="463"/>
      <c r="H32" s="54" t="s">
        <v>70</v>
      </c>
      <c r="I32" s="460" t="s">
        <v>116</v>
      </c>
      <c r="J32" s="460"/>
      <c r="K32" s="460"/>
      <c r="L32" s="428"/>
    </row>
    <row r="33" spans="1:12" ht="30.75" customHeight="1" thickBot="1" x14ac:dyDescent="0.3">
      <c r="A33" s="425"/>
      <c r="B33" s="409" t="s">
        <v>72</v>
      </c>
      <c r="C33" s="409"/>
      <c r="D33" s="464"/>
      <c r="E33" s="465"/>
      <c r="F33" s="465"/>
      <c r="G33" s="465"/>
      <c r="H33" s="465"/>
      <c r="I33" s="465"/>
      <c r="J33" s="465"/>
      <c r="K33" s="466"/>
      <c r="L33" s="429"/>
    </row>
    <row r="34" spans="1:12" ht="30.75" customHeight="1" x14ac:dyDescent="0.25">
      <c r="A34" s="407" t="s">
        <v>73</v>
      </c>
      <c r="B34" s="409" t="s">
        <v>65</v>
      </c>
      <c r="C34" s="409"/>
      <c r="D34" s="410" t="s">
        <v>74</v>
      </c>
      <c r="E34" s="411"/>
      <c r="F34" s="411"/>
      <c r="G34" s="412"/>
      <c r="H34" s="54" t="s">
        <v>67</v>
      </c>
      <c r="I34" s="410" t="s">
        <v>75</v>
      </c>
      <c r="J34" s="411"/>
      <c r="K34" s="412"/>
      <c r="L34" s="427">
        <v>15</v>
      </c>
    </row>
    <row r="35" spans="1:12" ht="30.75" customHeight="1" thickBot="1" x14ac:dyDescent="0.3">
      <c r="A35" s="408"/>
      <c r="B35" s="436" t="s">
        <v>70</v>
      </c>
      <c r="C35" s="436"/>
      <c r="D35" s="437" t="s">
        <v>76</v>
      </c>
      <c r="E35" s="438"/>
      <c r="F35" s="438"/>
      <c r="G35" s="439"/>
      <c r="H35" s="59" t="s">
        <v>72</v>
      </c>
      <c r="I35" s="440" t="s">
        <v>77</v>
      </c>
      <c r="J35" s="438"/>
      <c r="K35" s="439"/>
      <c r="L35" s="429"/>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D35" r:id="rId1" display="wcastro@ins.gov.co/svillarreal@ins.gov.co"/>
    <hyperlink ref="A1" location="Índice!A1" display="volver"/>
  </hyperlinks>
  <printOptions horizontalCentered="1" verticalCentered="1"/>
  <pageMargins left="0" right="0" top="0" bottom="0" header="0" footer="0"/>
  <pageSetup scale="44" orientation="portrait" r:id="rId2"/>
  <headerFooter>
    <oddFooter>&amp;C&amp;P  de  &amp;N&amp;R&amp;A</oddFooter>
  </headerFooter>
  <drawing r:id="rId3"/>
  <legacyDrawing r:id="rId4"/>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5"/>
  <sheetViews>
    <sheetView showGridLines="0" showWhiteSpace="0" zoomScale="118" zoomScaleNormal="118" zoomScaleSheetLayoutView="93" workbookViewId="0"/>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80" t="s">
        <v>98</v>
      </c>
      <c r="B1" s="1"/>
      <c r="C1" s="1"/>
      <c r="D1" s="360" t="s">
        <v>0</v>
      </c>
      <c r="E1" s="361"/>
      <c r="F1" s="361" t="s">
        <v>1</v>
      </c>
      <c r="G1" s="361"/>
      <c r="H1" s="361"/>
      <c r="I1" s="361" t="s">
        <v>2</v>
      </c>
      <c r="J1" s="361"/>
      <c r="K1" s="361"/>
    </row>
    <row r="2" spans="1:12" ht="27" customHeight="1" x14ac:dyDescent="0.25">
      <c r="A2" s="1"/>
      <c r="B2" s="1"/>
      <c r="C2" s="1"/>
      <c r="D2" s="361"/>
      <c r="E2" s="361"/>
      <c r="F2" s="361"/>
      <c r="G2" s="361"/>
      <c r="H2" s="361"/>
      <c r="I2" s="361"/>
      <c r="J2" s="361"/>
      <c r="K2" s="361"/>
    </row>
    <row r="3" spans="1:12" ht="17.25" customHeight="1" x14ac:dyDescent="0.25">
      <c r="A3" s="1"/>
      <c r="B3" s="1"/>
      <c r="C3" s="1"/>
      <c r="D3" s="361"/>
      <c r="E3" s="361"/>
      <c r="F3" s="361" t="s">
        <v>3</v>
      </c>
      <c r="G3" s="361"/>
      <c r="H3" s="361"/>
      <c r="I3" s="363">
        <v>44246</v>
      </c>
      <c r="J3" s="363"/>
      <c r="K3" s="363"/>
    </row>
    <row r="4" spans="1:12" ht="17.25" customHeight="1" thickBot="1" x14ac:dyDescent="0.3">
      <c r="A4" s="1"/>
      <c r="B4" s="1"/>
      <c r="C4" s="1"/>
      <c r="D4" s="362"/>
      <c r="E4" s="362"/>
      <c r="F4" s="362"/>
      <c r="G4" s="362"/>
      <c r="H4" s="362"/>
      <c r="I4" s="364"/>
      <c r="J4" s="364"/>
      <c r="K4" s="364"/>
    </row>
    <row r="5" spans="1:12" ht="36.75" customHeight="1" thickBot="1" x14ac:dyDescent="0.3">
      <c r="A5" s="357" t="s">
        <v>4</v>
      </c>
      <c r="B5" s="358"/>
      <c r="C5" s="358"/>
      <c r="D5" s="358"/>
      <c r="E5" s="358"/>
      <c r="F5" s="358"/>
      <c r="G5" s="358"/>
      <c r="H5" s="358"/>
      <c r="I5" s="358"/>
      <c r="J5" s="358"/>
      <c r="K5" s="359"/>
      <c r="L5" s="2"/>
    </row>
    <row r="6" spans="1:12" ht="27" customHeight="1" thickBot="1" x14ac:dyDescent="0.3">
      <c r="A6" s="365" t="s">
        <v>5</v>
      </c>
      <c r="B6" s="366"/>
      <c r="C6" s="366"/>
      <c r="D6" s="366"/>
      <c r="E6" s="366"/>
      <c r="F6" s="366"/>
      <c r="G6" s="366"/>
      <c r="H6" s="366"/>
      <c r="I6" s="366"/>
      <c r="J6" s="366"/>
      <c r="K6" s="367"/>
      <c r="L6" s="2"/>
    </row>
    <row r="7" spans="1:12" ht="54" customHeight="1" thickBot="1" x14ac:dyDescent="0.3">
      <c r="A7" s="3" t="s">
        <v>6</v>
      </c>
      <c r="B7" s="447" t="s">
        <v>674</v>
      </c>
      <c r="C7" s="447"/>
      <c r="D7" s="447"/>
      <c r="E7" s="447"/>
      <c r="F7" s="4" t="s">
        <v>8</v>
      </c>
      <c r="G7" s="369" t="s">
        <v>343</v>
      </c>
      <c r="H7" s="370"/>
      <c r="I7" s="370"/>
      <c r="J7" s="370"/>
      <c r="K7" s="371"/>
      <c r="L7" s="5">
        <v>1</v>
      </c>
    </row>
    <row r="8" spans="1:12" ht="57" customHeight="1" thickBot="1" x14ac:dyDescent="0.3">
      <c r="A8" s="243" t="s">
        <v>10</v>
      </c>
      <c r="B8" s="372" t="s">
        <v>345</v>
      </c>
      <c r="C8" s="373"/>
      <c r="D8" s="373"/>
      <c r="E8" s="374"/>
      <c r="F8" s="372"/>
      <c r="G8" s="373"/>
      <c r="H8" s="374"/>
      <c r="I8" s="372"/>
      <c r="J8" s="373"/>
      <c r="K8" s="375"/>
      <c r="L8" s="5">
        <v>2</v>
      </c>
    </row>
    <row r="9" spans="1:12" ht="57.75" customHeight="1" thickBot="1" x14ac:dyDescent="0.3">
      <c r="A9" s="7" t="s">
        <v>12</v>
      </c>
      <c r="B9" s="467" t="s">
        <v>665</v>
      </c>
      <c r="C9" s="468"/>
      <c r="D9" s="468"/>
      <c r="E9" s="468"/>
      <c r="F9" s="468"/>
      <c r="G9" s="468"/>
      <c r="H9" s="468"/>
      <c r="I9" s="468"/>
      <c r="J9" s="468"/>
      <c r="K9" s="469"/>
      <c r="L9" s="5">
        <v>3</v>
      </c>
    </row>
    <row r="10" spans="1:12" ht="30" customHeight="1" thickBot="1" x14ac:dyDescent="0.3">
      <c r="A10" s="7" t="s">
        <v>14</v>
      </c>
      <c r="B10" s="379" t="s">
        <v>630</v>
      </c>
      <c r="C10" s="380"/>
      <c r="D10" s="380"/>
      <c r="E10" s="380"/>
      <c r="F10" s="243" t="s">
        <v>16</v>
      </c>
      <c r="G10" s="381" t="s">
        <v>631</v>
      </c>
      <c r="H10" s="382"/>
      <c r="I10" s="382"/>
      <c r="J10" s="382"/>
      <c r="K10" s="383"/>
      <c r="L10" s="5">
        <v>4</v>
      </c>
    </row>
    <row r="11" spans="1:12" ht="67.5" customHeight="1" thickBot="1" x14ac:dyDescent="0.3">
      <c r="A11" s="243" t="s">
        <v>18</v>
      </c>
      <c r="B11" s="372" t="s">
        <v>202</v>
      </c>
      <c r="C11" s="374"/>
      <c r="D11" s="243" t="s">
        <v>20</v>
      </c>
      <c r="E11" s="64" t="s">
        <v>666</v>
      </c>
      <c r="F11" s="64" t="s">
        <v>667</v>
      </c>
      <c r="G11" s="64" t="s">
        <v>183</v>
      </c>
      <c r="H11" s="64" t="s">
        <v>105</v>
      </c>
      <c r="I11" s="64" t="s">
        <v>106</v>
      </c>
      <c r="J11" s="64" t="s">
        <v>107</v>
      </c>
      <c r="K11" s="64"/>
      <c r="L11" s="5">
        <v>5</v>
      </c>
    </row>
    <row r="12" spans="1:12" ht="117" customHeight="1" thickBot="1" x14ac:dyDescent="0.3">
      <c r="A12" s="243" t="s">
        <v>24</v>
      </c>
      <c r="B12" s="452" t="s">
        <v>668</v>
      </c>
      <c r="C12" s="453"/>
      <c r="D12" s="453"/>
      <c r="E12" s="453"/>
      <c r="F12" s="453"/>
      <c r="G12" s="243" t="s">
        <v>26</v>
      </c>
      <c r="H12" s="452" t="s">
        <v>669</v>
      </c>
      <c r="I12" s="453"/>
      <c r="J12" s="453"/>
      <c r="K12" s="454"/>
      <c r="L12" s="5">
        <v>6</v>
      </c>
    </row>
    <row r="13" spans="1:12" ht="60" customHeight="1" thickBot="1" x14ac:dyDescent="0.3">
      <c r="A13" s="243" t="s">
        <v>28</v>
      </c>
      <c r="B13" s="452" t="s">
        <v>670</v>
      </c>
      <c r="C13" s="453"/>
      <c r="D13" s="453"/>
      <c r="E13" s="453"/>
      <c r="F13" s="453"/>
      <c r="G13" s="453"/>
      <c r="H13" s="453"/>
      <c r="I13" s="454"/>
      <c r="J13" s="243" t="s">
        <v>30</v>
      </c>
      <c r="K13" s="241" t="s">
        <v>671</v>
      </c>
      <c r="L13" s="244">
        <v>7</v>
      </c>
    </row>
    <row r="14" spans="1:12" ht="51.75" customHeight="1" thickBot="1" x14ac:dyDescent="0.3">
      <c r="A14" s="243" t="s">
        <v>32</v>
      </c>
      <c r="B14" s="390" t="s">
        <v>309</v>
      </c>
      <c r="C14" s="391"/>
      <c r="D14" s="243" t="s">
        <v>34</v>
      </c>
      <c r="E14" s="13" t="s">
        <v>35</v>
      </c>
      <c r="F14" s="243" t="s">
        <v>36</v>
      </c>
      <c r="G14" s="242">
        <v>150</v>
      </c>
      <c r="H14" s="243" t="s">
        <v>37</v>
      </c>
      <c r="I14" s="93" t="s">
        <v>672</v>
      </c>
      <c r="J14" s="243" t="s">
        <v>38</v>
      </c>
      <c r="K14" s="90"/>
      <c r="L14" s="244">
        <v>8</v>
      </c>
    </row>
    <row r="15" spans="1:12" ht="45" customHeight="1" thickBot="1" x14ac:dyDescent="0.3">
      <c r="A15" s="17" t="s">
        <v>40</v>
      </c>
      <c r="B15" s="18" t="s">
        <v>41</v>
      </c>
      <c r="C15" s="73"/>
      <c r="D15" s="21"/>
      <c r="E15" s="21"/>
      <c r="F15" s="22" t="s">
        <v>42</v>
      </c>
      <c r="G15" s="74"/>
      <c r="H15" s="21"/>
      <c r="I15" s="21"/>
      <c r="J15" s="21"/>
      <c r="K15" s="24"/>
      <c r="L15" s="244">
        <v>9</v>
      </c>
    </row>
    <row r="16" spans="1:12" ht="18.75" customHeight="1" x14ac:dyDescent="0.25">
      <c r="A16" s="392" t="s">
        <v>43</v>
      </c>
      <c r="B16" s="393"/>
      <c r="C16" s="394" t="s">
        <v>44</v>
      </c>
      <c r="D16" s="395"/>
      <c r="E16" s="394" t="s">
        <v>45</v>
      </c>
      <c r="F16" s="395"/>
      <c r="G16" s="394" t="s">
        <v>46</v>
      </c>
      <c r="H16" s="395"/>
      <c r="I16" s="394" t="s">
        <v>47</v>
      </c>
      <c r="J16" s="395"/>
      <c r="K16" s="25" t="s">
        <v>48</v>
      </c>
      <c r="L16" s="396">
        <v>10</v>
      </c>
    </row>
    <row r="17" spans="1:12" ht="35.25" customHeight="1" x14ac:dyDescent="0.25">
      <c r="A17" s="399" t="str">
        <f>+E11</f>
        <v>Número de citaciones totales de Biomédica</v>
      </c>
      <c r="B17" s="400"/>
      <c r="C17" s="401"/>
      <c r="D17" s="402"/>
      <c r="E17" s="401"/>
      <c r="F17" s="402"/>
      <c r="G17" s="401"/>
      <c r="H17" s="402"/>
      <c r="I17" s="401"/>
      <c r="J17" s="402"/>
      <c r="K17" s="403"/>
      <c r="L17" s="397"/>
    </row>
    <row r="18" spans="1:12" ht="21.75" customHeight="1" x14ac:dyDescent="0.25">
      <c r="A18" s="399" t="str">
        <f>+F11</f>
        <v>Número total de artículos de la Revista Biomédica en el período a medir</v>
      </c>
      <c r="B18" s="400"/>
      <c r="C18" s="401"/>
      <c r="D18" s="402"/>
      <c r="E18" s="401"/>
      <c r="F18" s="402"/>
      <c r="G18" s="401"/>
      <c r="H18" s="402"/>
      <c r="I18" s="401"/>
      <c r="J18" s="402"/>
      <c r="K18" s="404"/>
      <c r="L18" s="397"/>
    </row>
    <row r="19" spans="1:12" ht="21.75" customHeight="1" x14ac:dyDescent="0.25">
      <c r="A19" s="399" t="str">
        <f>+G11</f>
        <v>Variable 3</v>
      </c>
      <c r="B19" s="400"/>
      <c r="C19" s="401"/>
      <c r="D19" s="402"/>
      <c r="E19" s="401"/>
      <c r="F19" s="402"/>
      <c r="G19" s="401"/>
      <c r="H19" s="402"/>
      <c r="I19" s="401"/>
      <c r="J19" s="402"/>
      <c r="K19" s="404"/>
      <c r="L19" s="397"/>
    </row>
    <row r="20" spans="1:12" ht="21.75" customHeight="1" x14ac:dyDescent="0.25">
      <c r="A20" s="399" t="str">
        <f>+H11</f>
        <v>Variable 4</v>
      </c>
      <c r="B20" s="400"/>
      <c r="C20" s="401"/>
      <c r="D20" s="402"/>
      <c r="E20" s="401"/>
      <c r="F20" s="402"/>
      <c r="G20" s="401"/>
      <c r="H20" s="402"/>
      <c r="I20" s="401"/>
      <c r="J20" s="402"/>
      <c r="K20" s="404"/>
      <c r="L20" s="397"/>
    </row>
    <row r="21" spans="1:12" ht="21.75" customHeight="1" x14ac:dyDescent="0.25">
      <c r="A21" s="399" t="str">
        <f>+I11</f>
        <v>Variable 5</v>
      </c>
      <c r="B21" s="400"/>
      <c r="C21" s="401"/>
      <c r="D21" s="402"/>
      <c r="E21" s="401"/>
      <c r="F21" s="402"/>
      <c r="G21" s="401"/>
      <c r="H21" s="402"/>
      <c r="I21" s="401"/>
      <c r="J21" s="402"/>
      <c r="K21" s="404"/>
      <c r="L21" s="397"/>
    </row>
    <row r="22" spans="1:12" ht="21.75" customHeight="1" thickBot="1" x14ac:dyDescent="0.3">
      <c r="A22" s="399" t="str">
        <f>+J11</f>
        <v>Variable 6</v>
      </c>
      <c r="B22" s="400"/>
      <c r="C22" s="405"/>
      <c r="D22" s="406"/>
      <c r="E22" s="405"/>
      <c r="F22" s="406"/>
      <c r="G22" s="405"/>
      <c r="H22" s="406"/>
      <c r="I22" s="405"/>
      <c r="J22" s="406"/>
      <c r="K22" s="404"/>
      <c r="L22" s="398"/>
    </row>
    <row r="23" spans="1:12" ht="18" customHeight="1" x14ac:dyDescent="0.25">
      <c r="A23" s="431" t="s">
        <v>49</v>
      </c>
      <c r="B23" s="247" t="s">
        <v>50</v>
      </c>
      <c r="C23" s="435" t="s">
        <v>51</v>
      </c>
      <c r="D23" s="435"/>
      <c r="E23" s="413" t="s">
        <v>52</v>
      </c>
      <c r="F23" s="413"/>
      <c r="G23" s="414"/>
      <c r="H23" s="415" t="s">
        <v>53</v>
      </c>
      <c r="I23" s="28"/>
      <c r="J23" s="28"/>
      <c r="K23" s="29"/>
      <c r="L23" s="417">
        <v>11</v>
      </c>
    </row>
    <row r="24" spans="1:12" ht="19.5" customHeight="1" x14ac:dyDescent="0.25">
      <c r="A24" s="432"/>
      <c r="B24" s="30" t="s">
        <v>54</v>
      </c>
      <c r="C24" s="31" t="s">
        <v>55</v>
      </c>
      <c r="D24" s="31" t="s">
        <v>56</v>
      </c>
      <c r="E24" s="32" t="s">
        <v>57</v>
      </c>
      <c r="F24" s="33" t="s">
        <v>58</v>
      </c>
      <c r="G24" s="34" t="s">
        <v>59</v>
      </c>
      <c r="H24" s="416"/>
      <c r="I24" s="35"/>
      <c r="J24" s="36"/>
      <c r="K24" s="37"/>
      <c r="L24" s="418"/>
    </row>
    <row r="25" spans="1:12" ht="20.25" customHeight="1" x14ac:dyDescent="0.25">
      <c r="A25" s="433"/>
      <c r="B25" s="38">
        <v>1</v>
      </c>
      <c r="C25" s="607">
        <v>0.5</v>
      </c>
      <c r="D25" s="39"/>
      <c r="E25" s="40"/>
      <c r="F25" s="40"/>
      <c r="G25" s="40"/>
      <c r="H25" s="40"/>
      <c r="I25" s="35"/>
      <c r="J25" s="41"/>
      <c r="K25" s="37"/>
      <c r="L25" s="418"/>
    </row>
    <row r="26" spans="1:12" ht="15.75" customHeight="1" x14ac:dyDescent="0.25">
      <c r="A26" s="433"/>
      <c r="B26" s="42">
        <v>2</v>
      </c>
      <c r="C26" s="607"/>
      <c r="D26" s="248">
        <v>0.5</v>
      </c>
      <c r="E26" s="249">
        <v>0.4</v>
      </c>
      <c r="F26" s="249">
        <v>0.5</v>
      </c>
      <c r="G26" s="249">
        <v>0.51</v>
      </c>
      <c r="H26" s="248">
        <v>0.5</v>
      </c>
      <c r="I26" s="35"/>
      <c r="J26" s="41"/>
      <c r="K26" s="37"/>
      <c r="L26" s="418"/>
    </row>
    <row r="27" spans="1:12" ht="17.25" customHeight="1" x14ac:dyDescent="0.3">
      <c r="A27" s="433"/>
      <c r="B27" s="42">
        <v>3</v>
      </c>
      <c r="C27" s="607"/>
      <c r="D27" s="43"/>
      <c r="E27" s="40"/>
      <c r="F27" s="40"/>
      <c r="G27" s="40"/>
      <c r="H27" s="40"/>
      <c r="I27" s="44"/>
      <c r="J27" s="41"/>
      <c r="K27" s="37"/>
      <c r="L27" s="418"/>
    </row>
    <row r="28" spans="1:12" ht="16.5" customHeight="1" thickBot="1" x14ac:dyDescent="0.3">
      <c r="A28" s="434"/>
      <c r="B28" s="45">
        <v>4</v>
      </c>
      <c r="C28" s="608"/>
      <c r="D28" s="248"/>
      <c r="E28" s="249"/>
      <c r="F28" s="249"/>
      <c r="G28" s="249"/>
      <c r="H28" s="47"/>
      <c r="I28" s="48"/>
      <c r="J28" s="49"/>
      <c r="K28" s="50"/>
      <c r="L28" s="418"/>
    </row>
    <row r="29" spans="1:12" ht="53.25" customHeight="1" x14ac:dyDescent="0.25">
      <c r="A29" s="51" t="s">
        <v>60</v>
      </c>
      <c r="B29" s="456" t="s">
        <v>673</v>
      </c>
      <c r="C29" s="456"/>
      <c r="D29" s="456"/>
      <c r="E29" s="456"/>
      <c r="F29" s="456"/>
      <c r="G29" s="456"/>
      <c r="H29" s="456"/>
      <c r="I29" s="456"/>
      <c r="J29" s="456"/>
      <c r="K29" s="456"/>
      <c r="L29" s="52">
        <v>12</v>
      </c>
    </row>
    <row r="30" spans="1:12" ht="115.5" customHeight="1" thickBot="1" x14ac:dyDescent="0.3">
      <c r="A30" s="243" t="s">
        <v>62</v>
      </c>
      <c r="B30" s="457"/>
      <c r="C30" s="458"/>
      <c r="D30" s="458"/>
      <c r="E30" s="458"/>
      <c r="F30" s="458"/>
      <c r="G30" s="458"/>
      <c r="H30" s="458"/>
      <c r="I30" s="458"/>
      <c r="J30" s="458"/>
      <c r="K30" s="459"/>
      <c r="L30" s="245">
        <v>13</v>
      </c>
    </row>
    <row r="31" spans="1:12" ht="30.75" customHeight="1" x14ac:dyDescent="0.25">
      <c r="A31" s="425" t="s">
        <v>64</v>
      </c>
      <c r="B31" s="409" t="s">
        <v>65</v>
      </c>
      <c r="C31" s="409"/>
      <c r="D31" s="460" t="s">
        <v>637</v>
      </c>
      <c r="E31" s="460"/>
      <c r="F31" s="460"/>
      <c r="G31" s="460"/>
      <c r="H31" s="246" t="s">
        <v>67</v>
      </c>
      <c r="I31" s="460" t="s">
        <v>456</v>
      </c>
      <c r="J31" s="460"/>
      <c r="K31" s="460"/>
      <c r="L31" s="427">
        <v>14</v>
      </c>
    </row>
    <row r="32" spans="1:12" ht="36" customHeight="1" x14ac:dyDescent="0.25">
      <c r="A32" s="425"/>
      <c r="B32" s="430" t="s">
        <v>16</v>
      </c>
      <c r="C32" s="430"/>
      <c r="D32" s="461" t="s">
        <v>638</v>
      </c>
      <c r="E32" s="462"/>
      <c r="F32" s="462"/>
      <c r="G32" s="463"/>
      <c r="H32" s="246" t="s">
        <v>70</v>
      </c>
      <c r="I32" s="472" t="s">
        <v>639</v>
      </c>
      <c r="J32" s="460"/>
      <c r="K32" s="460"/>
      <c r="L32" s="428"/>
    </row>
    <row r="33" spans="1:12" ht="30.75" customHeight="1" thickBot="1" x14ac:dyDescent="0.3">
      <c r="A33" s="425"/>
      <c r="B33" s="409" t="s">
        <v>72</v>
      </c>
      <c r="C33" s="409"/>
      <c r="D33" s="464"/>
      <c r="E33" s="465"/>
      <c r="F33" s="465"/>
      <c r="G33" s="465"/>
      <c r="H33" s="465"/>
      <c r="I33" s="465"/>
      <c r="J33" s="465"/>
      <c r="K33" s="466"/>
      <c r="L33" s="429"/>
    </row>
    <row r="34" spans="1:12" ht="30.75" customHeight="1" x14ac:dyDescent="0.25">
      <c r="A34" s="407" t="s">
        <v>73</v>
      </c>
      <c r="B34" s="409" t="s">
        <v>65</v>
      </c>
      <c r="C34" s="409"/>
      <c r="D34" s="410" t="s">
        <v>74</v>
      </c>
      <c r="E34" s="411"/>
      <c r="F34" s="411"/>
      <c r="G34" s="412"/>
      <c r="H34" s="246" t="s">
        <v>67</v>
      </c>
      <c r="I34" s="410" t="s">
        <v>75</v>
      </c>
      <c r="J34" s="411"/>
      <c r="K34" s="412"/>
      <c r="L34" s="427">
        <v>15</v>
      </c>
    </row>
    <row r="35" spans="1:12" ht="30.75" customHeight="1" thickBot="1" x14ac:dyDescent="0.3">
      <c r="A35" s="408"/>
      <c r="B35" s="436" t="s">
        <v>70</v>
      </c>
      <c r="C35" s="436"/>
      <c r="D35" s="437" t="s">
        <v>76</v>
      </c>
      <c r="E35" s="438"/>
      <c r="F35" s="438"/>
      <c r="G35" s="439"/>
      <c r="H35" s="59" t="s">
        <v>72</v>
      </c>
      <c r="I35" s="440" t="s">
        <v>77</v>
      </c>
      <c r="J35" s="438"/>
      <c r="K35" s="439"/>
      <c r="L35" s="429"/>
    </row>
  </sheetData>
  <mergeCells count="83">
    <mergeCell ref="A5:K5"/>
    <mergeCell ref="D1:E4"/>
    <mergeCell ref="F1:H2"/>
    <mergeCell ref="I1:K2"/>
    <mergeCell ref="F3:H4"/>
    <mergeCell ref="I3:K4"/>
    <mergeCell ref="A6:K6"/>
    <mergeCell ref="B7:E7"/>
    <mergeCell ref="G7:K7"/>
    <mergeCell ref="B8:E8"/>
    <mergeCell ref="F8:H8"/>
    <mergeCell ref="I8:K8"/>
    <mergeCell ref="B9:K9"/>
    <mergeCell ref="B10:E10"/>
    <mergeCell ref="G10:K10"/>
    <mergeCell ref="B11:C11"/>
    <mergeCell ref="B12:F12"/>
    <mergeCell ref="H12:K12"/>
    <mergeCell ref="B13:I13"/>
    <mergeCell ref="B14:C14"/>
    <mergeCell ref="A16:B16"/>
    <mergeCell ref="C16:D16"/>
    <mergeCell ref="E16:F16"/>
    <mergeCell ref="G16:H16"/>
    <mergeCell ref="I16:J16"/>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I19:J19"/>
    <mergeCell ref="I20:J20"/>
    <mergeCell ref="A21:B21"/>
    <mergeCell ref="C21:D21"/>
    <mergeCell ref="E21:F21"/>
    <mergeCell ref="G21:H21"/>
    <mergeCell ref="I21:J21"/>
    <mergeCell ref="A20:B20"/>
    <mergeCell ref="C20:D20"/>
    <mergeCell ref="E20:F20"/>
    <mergeCell ref="G20:H20"/>
    <mergeCell ref="A22:B22"/>
    <mergeCell ref="C22:D22"/>
    <mergeCell ref="E22:F22"/>
    <mergeCell ref="G22:H22"/>
    <mergeCell ref="I22:J22"/>
    <mergeCell ref="A34:A35"/>
    <mergeCell ref="B34:C34"/>
    <mergeCell ref="D34:G34"/>
    <mergeCell ref="I34:K34"/>
    <mergeCell ref="E23:G23"/>
    <mergeCell ref="H23:H24"/>
    <mergeCell ref="L23:L28"/>
    <mergeCell ref="C25:C28"/>
    <mergeCell ref="B29:K29"/>
    <mergeCell ref="B30:K30"/>
    <mergeCell ref="A31:A33"/>
    <mergeCell ref="B31:C31"/>
    <mergeCell ref="D31:G31"/>
    <mergeCell ref="I31:K31"/>
    <mergeCell ref="L31:L33"/>
    <mergeCell ref="B32:C32"/>
    <mergeCell ref="A23:A28"/>
    <mergeCell ref="C23:D23"/>
    <mergeCell ref="L34:L35"/>
    <mergeCell ref="B35:C35"/>
    <mergeCell ref="D35:G35"/>
    <mergeCell ref="I35:K35"/>
    <mergeCell ref="D32:G32"/>
    <mergeCell ref="I32:K32"/>
    <mergeCell ref="B33:C33"/>
    <mergeCell ref="D33:K33"/>
  </mergeCells>
  <hyperlinks>
    <hyperlink ref="I32" r:id="rId1"/>
    <hyperlink ref="D35" r:id="rId2" display="wcastro@ins.gov.co/svillarreal@ins.gov.co"/>
    <hyperlink ref="A1" location="Índice!A1" display="volver"/>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5"/>
  <sheetViews>
    <sheetView showGridLines="0" showWhiteSpace="0" view="pageBreakPreview" zoomScale="70" zoomScaleNormal="70" zoomScaleSheetLayoutView="70" workbookViewId="0"/>
  </sheetViews>
  <sheetFormatPr baseColWidth="10" defaultRowHeight="15" x14ac:dyDescent="0.25"/>
  <cols>
    <col min="1" max="1" width="23.42578125" customWidth="1"/>
    <col min="2" max="2" width="13.7109375" customWidth="1"/>
    <col min="3" max="5" width="20.85546875" customWidth="1"/>
    <col min="6" max="8" width="21.42578125" customWidth="1"/>
    <col min="9" max="9" width="28.42578125" customWidth="1"/>
    <col min="10" max="11" width="21.42578125" customWidth="1"/>
    <col min="12" max="12" width="4" customWidth="1"/>
  </cols>
  <sheetData>
    <row r="1" spans="1:12" ht="30.75" customHeight="1" x14ac:dyDescent="0.25">
      <c r="A1" s="80" t="s">
        <v>98</v>
      </c>
      <c r="B1" s="1"/>
      <c r="C1" s="1"/>
      <c r="D1" s="360" t="s">
        <v>0</v>
      </c>
      <c r="E1" s="361"/>
      <c r="F1" s="361" t="s">
        <v>1</v>
      </c>
      <c r="G1" s="361"/>
      <c r="H1" s="361"/>
      <c r="I1" s="361" t="s">
        <v>2</v>
      </c>
      <c r="J1" s="361"/>
      <c r="K1" s="361"/>
    </row>
    <row r="2" spans="1:12" ht="27" customHeight="1" x14ac:dyDescent="0.25">
      <c r="A2" s="1"/>
      <c r="B2" s="1"/>
      <c r="C2" s="1"/>
      <c r="D2" s="361"/>
      <c r="E2" s="361"/>
      <c r="F2" s="361"/>
      <c r="G2" s="361"/>
      <c r="H2" s="361"/>
      <c r="I2" s="361"/>
      <c r="J2" s="361"/>
      <c r="K2" s="361"/>
    </row>
    <row r="3" spans="1:12" ht="17.25" customHeight="1" x14ac:dyDescent="0.25">
      <c r="A3" s="1"/>
      <c r="B3" s="1"/>
      <c r="C3" s="1"/>
      <c r="D3" s="361"/>
      <c r="E3" s="361"/>
      <c r="F3" s="361" t="s">
        <v>3</v>
      </c>
      <c r="G3" s="361"/>
      <c r="H3" s="361"/>
      <c r="I3" s="363">
        <v>44246</v>
      </c>
      <c r="J3" s="363"/>
      <c r="K3" s="363"/>
    </row>
    <row r="4" spans="1:12" ht="17.25" customHeight="1" thickBot="1" x14ac:dyDescent="0.3">
      <c r="A4" s="1"/>
      <c r="B4" s="1"/>
      <c r="C4" s="1"/>
      <c r="D4" s="362"/>
      <c r="E4" s="362"/>
      <c r="F4" s="362"/>
      <c r="G4" s="362"/>
      <c r="H4" s="362"/>
      <c r="I4" s="364"/>
      <c r="J4" s="364"/>
      <c r="K4" s="364"/>
    </row>
    <row r="5" spans="1:12" ht="36.75" customHeight="1" thickBot="1" x14ac:dyDescent="0.3">
      <c r="A5" s="357" t="s">
        <v>4</v>
      </c>
      <c r="B5" s="358"/>
      <c r="C5" s="358"/>
      <c r="D5" s="358"/>
      <c r="E5" s="358"/>
      <c r="F5" s="358"/>
      <c r="G5" s="358"/>
      <c r="H5" s="358"/>
      <c r="I5" s="358"/>
      <c r="J5" s="358"/>
      <c r="K5" s="359"/>
      <c r="L5" s="2"/>
    </row>
    <row r="6" spans="1:12" ht="27" customHeight="1" thickBot="1" x14ac:dyDescent="0.3">
      <c r="A6" s="365" t="s">
        <v>5</v>
      </c>
      <c r="B6" s="366"/>
      <c r="C6" s="366"/>
      <c r="D6" s="366"/>
      <c r="E6" s="366"/>
      <c r="F6" s="366"/>
      <c r="G6" s="366"/>
      <c r="H6" s="366"/>
      <c r="I6" s="366"/>
      <c r="J6" s="366"/>
      <c r="K6" s="367"/>
      <c r="L6" s="2"/>
    </row>
    <row r="7" spans="1:12" ht="54" customHeight="1" thickBot="1" x14ac:dyDescent="0.3">
      <c r="A7" s="3" t="s">
        <v>6</v>
      </c>
      <c r="B7" s="612" t="s">
        <v>676</v>
      </c>
      <c r="C7" s="447"/>
      <c r="D7" s="447"/>
      <c r="E7" s="447"/>
      <c r="F7" s="4" t="s">
        <v>8</v>
      </c>
      <c r="G7" s="369" t="s">
        <v>9</v>
      </c>
      <c r="H7" s="370"/>
      <c r="I7" s="370"/>
      <c r="J7" s="370"/>
      <c r="K7" s="371"/>
      <c r="L7" s="5">
        <v>1</v>
      </c>
    </row>
    <row r="8" spans="1:12" ht="57" customHeight="1" thickBot="1" x14ac:dyDescent="0.3">
      <c r="A8" s="243" t="s">
        <v>10</v>
      </c>
      <c r="B8" s="372" t="s">
        <v>11</v>
      </c>
      <c r="C8" s="373"/>
      <c r="D8" s="373"/>
      <c r="E8" s="374"/>
      <c r="F8" s="372"/>
      <c r="G8" s="373"/>
      <c r="H8" s="374"/>
      <c r="I8" s="372"/>
      <c r="J8" s="373"/>
      <c r="K8" s="375"/>
      <c r="L8" s="5">
        <v>2</v>
      </c>
    </row>
    <row r="9" spans="1:12" ht="57.75" customHeight="1" thickBot="1" x14ac:dyDescent="0.3">
      <c r="A9" s="7" t="s">
        <v>12</v>
      </c>
      <c r="B9" s="609" t="s">
        <v>677</v>
      </c>
      <c r="C9" s="610"/>
      <c r="D9" s="610"/>
      <c r="E9" s="610"/>
      <c r="F9" s="610"/>
      <c r="G9" s="610"/>
      <c r="H9" s="610"/>
      <c r="I9" s="610"/>
      <c r="J9" s="610"/>
      <c r="K9" s="611"/>
      <c r="L9" s="5">
        <v>3</v>
      </c>
    </row>
    <row r="10" spans="1:12" ht="45.75" customHeight="1" thickBot="1" x14ac:dyDescent="0.3">
      <c r="A10" s="7" t="s">
        <v>14</v>
      </c>
      <c r="B10" s="379" t="s">
        <v>678</v>
      </c>
      <c r="C10" s="380"/>
      <c r="D10" s="380"/>
      <c r="E10" s="380"/>
      <c r="F10" s="243" t="s">
        <v>678</v>
      </c>
      <c r="G10" s="381" t="s">
        <v>679</v>
      </c>
      <c r="H10" s="382"/>
      <c r="I10" s="382"/>
      <c r="J10" s="382"/>
      <c r="K10" s="383"/>
      <c r="L10" s="5">
        <v>4</v>
      </c>
    </row>
    <row r="11" spans="1:12" ht="67.5" customHeight="1" thickBot="1" x14ac:dyDescent="0.3">
      <c r="A11" s="243" t="s">
        <v>18</v>
      </c>
      <c r="B11" s="372" t="s">
        <v>19</v>
      </c>
      <c r="C11" s="374"/>
      <c r="D11" s="243" t="s">
        <v>20</v>
      </c>
      <c r="E11" s="64" t="s">
        <v>680</v>
      </c>
      <c r="F11" s="64" t="s">
        <v>681</v>
      </c>
      <c r="G11" s="64" t="s">
        <v>183</v>
      </c>
      <c r="H11" s="64" t="s">
        <v>105</v>
      </c>
      <c r="I11" s="64" t="s">
        <v>106</v>
      </c>
      <c r="J11" s="64" t="s">
        <v>107</v>
      </c>
      <c r="K11" s="64"/>
      <c r="L11" s="5">
        <v>5</v>
      </c>
    </row>
    <row r="12" spans="1:12" ht="117" customHeight="1" thickBot="1" x14ac:dyDescent="0.3">
      <c r="A12" s="243" t="s">
        <v>24</v>
      </c>
      <c r="B12" s="384" t="s">
        <v>682</v>
      </c>
      <c r="C12" s="453"/>
      <c r="D12" s="453"/>
      <c r="E12" s="453"/>
      <c r="F12" s="453"/>
      <c r="G12" s="243" t="s">
        <v>26</v>
      </c>
      <c r="H12" s="384" t="s">
        <v>683</v>
      </c>
      <c r="I12" s="453"/>
      <c r="J12" s="453"/>
      <c r="K12" s="454"/>
      <c r="L12" s="5">
        <v>6</v>
      </c>
    </row>
    <row r="13" spans="1:12" ht="60" customHeight="1" thickBot="1" x14ac:dyDescent="0.3">
      <c r="A13" s="243" t="s">
        <v>28</v>
      </c>
      <c r="B13" s="384" t="s">
        <v>684</v>
      </c>
      <c r="C13" s="453"/>
      <c r="D13" s="453"/>
      <c r="E13" s="453"/>
      <c r="F13" s="453"/>
      <c r="G13" s="453"/>
      <c r="H13" s="453"/>
      <c r="I13" s="454"/>
      <c r="J13" s="243" t="s">
        <v>30</v>
      </c>
      <c r="K13" s="241" t="s">
        <v>685</v>
      </c>
      <c r="L13" s="244">
        <v>7</v>
      </c>
    </row>
    <row r="14" spans="1:12" ht="51.75" customHeight="1" thickBot="1" x14ac:dyDescent="0.3">
      <c r="A14" s="243" t="s">
        <v>32</v>
      </c>
      <c r="B14" s="390" t="s">
        <v>33</v>
      </c>
      <c r="C14" s="391"/>
      <c r="D14" s="243" t="s">
        <v>34</v>
      </c>
      <c r="E14" s="13" t="s">
        <v>35</v>
      </c>
      <c r="F14" s="243" t="s">
        <v>36</v>
      </c>
      <c r="G14" s="242" t="s">
        <v>686</v>
      </c>
      <c r="H14" s="243" t="s">
        <v>37</v>
      </c>
      <c r="I14" s="15">
        <v>1</v>
      </c>
      <c r="J14" s="243" t="s">
        <v>38</v>
      </c>
      <c r="K14" s="125" t="s">
        <v>687</v>
      </c>
      <c r="L14" s="244">
        <v>8</v>
      </c>
    </row>
    <row r="15" spans="1:12" ht="45" customHeight="1" thickBot="1" x14ac:dyDescent="0.3">
      <c r="A15" s="17" t="s">
        <v>40</v>
      </c>
      <c r="B15" s="18" t="s">
        <v>41</v>
      </c>
      <c r="C15" s="250">
        <v>43101</v>
      </c>
      <c r="D15" s="21"/>
      <c r="E15" s="21"/>
      <c r="F15" s="22" t="s">
        <v>42</v>
      </c>
      <c r="G15" s="251">
        <v>44166</v>
      </c>
      <c r="H15" s="21"/>
      <c r="I15" s="21"/>
      <c r="J15" s="21"/>
      <c r="K15" s="24"/>
      <c r="L15" s="244">
        <v>9</v>
      </c>
    </row>
    <row r="16" spans="1:12" ht="18.75" customHeight="1" x14ac:dyDescent="0.25">
      <c r="A16" s="392" t="s">
        <v>43</v>
      </c>
      <c r="B16" s="393"/>
      <c r="C16" s="394" t="s">
        <v>44</v>
      </c>
      <c r="D16" s="395"/>
      <c r="E16" s="394" t="s">
        <v>45</v>
      </c>
      <c r="F16" s="395"/>
      <c r="G16" s="394" t="s">
        <v>46</v>
      </c>
      <c r="H16" s="395"/>
      <c r="I16" s="394" t="s">
        <v>47</v>
      </c>
      <c r="J16" s="395"/>
      <c r="K16" s="25" t="s">
        <v>48</v>
      </c>
      <c r="L16" s="396">
        <v>10</v>
      </c>
    </row>
    <row r="17" spans="1:12" ht="35.25" customHeight="1" x14ac:dyDescent="0.25">
      <c r="A17" s="399" t="str">
        <f>+E11</f>
        <v>actividades planeadas</v>
      </c>
      <c r="B17" s="400"/>
      <c r="C17" s="401"/>
      <c r="D17" s="402"/>
      <c r="E17" s="401"/>
      <c r="F17" s="402"/>
      <c r="G17" s="401"/>
      <c r="H17" s="402"/>
      <c r="I17" s="401"/>
      <c r="J17" s="402"/>
      <c r="K17" s="403"/>
      <c r="L17" s="397"/>
    </row>
    <row r="18" spans="1:12" ht="21.75" customHeight="1" x14ac:dyDescent="0.25">
      <c r="A18" s="399" t="str">
        <f>+F11</f>
        <v xml:space="preserve"> actvidades ejecutadas</v>
      </c>
      <c r="B18" s="400"/>
      <c r="C18" s="401"/>
      <c r="D18" s="402"/>
      <c r="E18" s="401"/>
      <c r="F18" s="402"/>
      <c r="G18" s="401"/>
      <c r="H18" s="402"/>
      <c r="I18" s="401"/>
      <c r="J18" s="402"/>
      <c r="K18" s="404"/>
      <c r="L18" s="397"/>
    </row>
    <row r="19" spans="1:12" ht="21.75" customHeight="1" x14ac:dyDescent="0.25">
      <c r="A19" s="399" t="str">
        <f>+G11</f>
        <v>Variable 3</v>
      </c>
      <c r="B19" s="400"/>
      <c r="C19" s="401"/>
      <c r="D19" s="402"/>
      <c r="E19" s="401"/>
      <c r="F19" s="402"/>
      <c r="G19" s="401"/>
      <c r="H19" s="402"/>
      <c r="I19" s="401"/>
      <c r="J19" s="402"/>
      <c r="K19" s="404"/>
      <c r="L19" s="397"/>
    </row>
    <row r="20" spans="1:12" ht="21.75" customHeight="1" x14ac:dyDescent="0.25">
      <c r="A20" s="399" t="str">
        <f>+H11</f>
        <v>Variable 4</v>
      </c>
      <c r="B20" s="400"/>
      <c r="C20" s="401"/>
      <c r="D20" s="402"/>
      <c r="E20" s="401"/>
      <c r="F20" s="402"/>
      <c r="G20" s="401"/>
      <c r="H20" s="402"/>
      <c r="I20" s="401"/>
      <c r="J20" s="402"/>
      <c r="K20" s="404"/>
      <c r="L20" s="397"/>
    </row>
    <row r="21" spans="1:12" ht="21.75" customHeight="1" x14ac:dyDescent="0.25">
      <c r="A21" s="399" t="str">
        <f>+I11</f>
        <v>Variable 5</v>
      </c>
      <c r="B21" s="400"/>
      <c r="C21" s="401"/>
      <c r="D21" s="402"/>
      <c r="E21" s="401"/>
      <c r="F21" s="402"/>
      <c r="G21" s="401"/>
      <c r="H21" s="402"/>
      <c r="I21" s="401"/>
      <c r="J21" s="402"/>
      <c r="K21" s="404"/>
      <c r="L21" s="397"/>
    </row>
    <row r="22" spans="1:12" ht="21.75" customHeight="1" thickBot="1" x14ac:dyDescent="0.3">
      <c r="A22" s="399" t="str">
        <f>+J11</f>
        <v>Variable 6</v>
      </c>
      <c r="B22" s="400"/>
      <c r="C22" s="405"/>
      <c r="D22" s="406"/>
      <c r="E22" s="405"/>
      <c r="F22" s="406"/>
      <c r="G22" s="405"/>
      <c r="H22" s="406"/>
      <c r="I22" s="405"/>
      <c r="J22" s="406"/>
      <c r="K22" s="404"/>
      <c r="L22" s="398"/>
    </row>
    <row r="23" spans="1:12" ht="18" customHeight="1" x14ac:dyDescent="0.25">
      <c r="A23" s="431" t="s">
        <v>49</v>
      </c>
      <c r="B23" s="247" t="s">
        <v>50</v>
      </c>
      <c r="C23" s="435" t="s">
        <v>51</v>
      </c>
      <c r="D23" s="435"/>
      <c r="E23" s="413" t="s">
        <v>52</v>
      </c>
      <c r="F23" s="413"/>
      <c r="G23" s="414"/>
      <c r="H23" s="415" t="s">
        <v>53</v>
      </c>
      <c r="I23" s="28"/>
      <c r="J23" s="28"/>
      <c r="K23" s="29"/>
      <c r="L23" s="417">
        <v>11</v>
      </c>
    </row>
    <row r="24" spans="1:12" ht="19.5" customHeight="1" x14ac:dyDescent="0.25">
      <c r="A24" s="432"/>
      <c r="B24" s="30" t="s">
        <v>54</v>
      </c>
      <c r="C24" s="31" t="s">
        <v>55</v>
      </c>
      <c r="D24" s="31" t="s">
        <v>56</v>
      </c>
      <c r="E24" s="32" t="s">
        <v>57</v>
      </c>
      <c r="F24" s="33" t="s">
        <v>58</v>
      </c>
      <c r="G24" s="34" t="s">
        <v>59</v>
      </c>
      <c r="H24" s="416"/>
      <c r="I24" s="35"/>
      <c r="J24" s="36"/>
      <c r="K24" s="37"/>
      <c r="L24" s="418"/>
    </row>
    <row r="25" spans="1:12" ht="20.25" customHeight="1" x14ac:dyDescent="0.25">
      <c r="A25" s="433"/>
      <c r="B25" s="38">
        <v>1</v>
      </c>
      <c r="C25" s="419">
        <v>100</v>
      </c>
      <c r="D25" s="39">
        <v>100</v>
      </c>
      <c r="E25" s="40" t="s">
        <v>688</v>
      </c>
      <c r="F25" s="40">
        <v>100</v>
      </c>
      <c r="G25" s="40">
        <v>100</v>
      </c>
      <c r="H25" s="40"/>
      <c r="I25" s="35"/>
      <c r="J25" s="41"/>
      <c r="K25" s="37"/>
      <c r="L25" s="418"/>
    </row>
    <row r="26" spans="1:12" ht="15.75" customHeight="1" x14ac:dyDescent="0.25">
      <c r="A26" s="433"/>
      <c r="B26" s="42">
        <v>2</v>
      </c>
      <c r="C26" s="419"/>
      <c r="D26" s="43">
        <v>100</v>
      </c>
      <c r="E26" s="40" t="s">
        <v>688</v>
      </c>
      <c r="F26" s="40">
        <v>100</v>
      </c>
      <c r="G26" s="40">
        <v>100</v>
      </c>
      <c r="H26" s="40"/>
      <c r="I26" s="35"/>
      <c r="J26" s="41"/>
      <c r="K26" s="37"/>
      <c r="L26" s="418"/>
    </row>
    <row r="27" spans="1:12" ht="17.25" customHeight="1" x14ac:dyDescent="0.3">
      <c r="A27" s="433"/>
      <c r="B27" s="42">
        <v>3</v>
      </c>
      <c r="C27" s="419"/>
      <c r="D27" s="43">
        <v>100</v>
      </c>
      <c r="E27" s="40" t="s">
        <v>688</v>
      </c>
      <c r="F27" s="40">
        <v>100</v>
      </c>
      <c r="G27" s="40">
        <v>100</v>
      </c>
      <c r="H27" s="40"/>
      <c r="I27" s="44"/>
      <c r="J27" s="41"/>
      <c r="K27" s="37"/>
      <c r="L27" s="418"/>
    </row>
    <row r="28" spans="1:12" ht="16.5" customHeight="1" thickBot="1" x14ac:dyDescent="0.3">
      <c r="A28" s="434"/>
      <c r="B28" s="45">
        <v>4</v>
      </c>
      <c r="C28" s="420"/>
      <c r="D28" s="46">
        <v>100</v>
      </c>
      <c r="E28" s="40" t="s">
        <v>688</v>
      </c>
      <c r="F28" s="40">
        <v>100</v>
      </c>
      <c r="G28" s="40">
        <v>100</v>
      </c>
      <c r="H28" s="47"/>
      <c r="I28" s="48"/>
      <c r="J28" s="49"/>
      <c r="K28" s="50"/>
      <c r="L28" s="418"/>
    </row>
    <row r="29" spans="1:12" ht="53.25" customHeight="1" x14ac:dyDescent="0.25">
      <c r="A29" s="51" t="s">
        <v>60</v>
      </c>
      <c r="B29" s="456" t="s">
        <v>689</v>
      </c>
      <c r="C29" s="456"/>
      <c r="D29" s="456"/>
      <c r="E29" s="456"/>
      <c r="F29" s="456"/>
      <c r="G29" s="456"/>
      <c r="H29" s="456"/>
      <c r="I29" s="456"/>
      <c r="J29" s="456"/>
      <c r="K29" s="456"/>
      <c r="L29" s="52">
        <v>12</v>
      </c>
    </row>
    <row r="30" spans="1:12" ht="115.5" customHeight="1" thickBot="1" x14ac:dyDescent="0.3">
      <c r="A30" s="243" t="s">
        <v>62</v>
      </c>
      <c r="B30" s="457" t="s">
        <v>690</v>
      </c>
      <c r="C30" s="458"/>
      <c r="D30" s="458"/>
      <c r="E30" s="458"/>
      <c r="F30" s="458"/>
      <c r="G30" s="458"/>
      <c r="H30" s="458"/>
      <c r="I30" s="458"/>
      <c r="J30" s="458"/>
      <c r="K30" s="459"/>
      <c r="L30" s="245">
        <v>13</v>
      </c>
    </row>
    <row r="31" spans="1:12" ht="30.75" customHeight="1" x14ac:dyDescent="0.25">
      <c r="A31" s="425" t="s">
        <v>64</v>
      </c>
      <c r="B31" s="409" t="s">
        <v>65</v>
      </c>
      <c r="C31" s="409"/>
      <c r="D31" s="460" t="s">
        <v>691</v>
      </c>
      <c r="E31" s="460"/>
      <c r="F31" s="460"/>
      <c r="G31" s="460"/>
      <c r="H31" s="246" t="s">
        <v>67</v>
      </c>
      <c r="I31" s="460" t="s">
        <v>692</v>
      </c>
      <c r="J31" s="460"/>
      <c r="K31" s="460"/>
      <c r="L31" s="427">
        <v>14</v>
      </c>
    </row>
    <row r="32" spans="1:12" ht="36" customHeight="1" x14ac:dyDescent="0.25">
      <c r="A32" s="425"/>
      <c r="B32" s="430" t="s">
        <v>16</v>
      </c>
      <c r="C32" s="430"/>
      <c r="D32" s="461" t="s">
        <v>693</v>
      </c>
      <c r="E32" s="462"/>
      <c r="F32" s="462"/>
      <c r="G32" s="463"/>
      <c r="H32" s="246" t="s">
        <v>70</v>
      </c>
      <c r="I32" s="472" t="s">
        <v>694</v>
      </c>
      <c r="J32" s="460"/>
      <c r="K32" s="460"/>
      <c r="L32" s="428"/>
    </row>
    <row r="33" spans="1:12" ht="30.75" customHeight="1" thickBot="1" x14ac:dyDescent="0.3">
      <c r="A33" s="425"/>
      <c r="B33" s="409" t="s">
        <v>72</v>
      </c>
      <c r="C33" s="409"/>
      <c r="D33" s="464">
        <v>3167477852</v>
      </c>
      <c r="E33" s="465"/>
      <c r="F33" s="465"/>
      <c r="G33" s="465"/>
      <c r="H33" s="465"/>
      <c r="I33" s="465"/>
      <c r="J33" s="465"/>
      <c r="K33" s="466"/>
      <c r="L33" s="429"/>
    </row>
    <row r="34" spans="1:12" ht="30.75" customHeight="1" x14ac:dyDescent="0.25">
      <c r="A34" s="407" t="s">
        <v>73</v>
      </c>
      <c r="B34" s="409" t="s">
        <v>65</v>
      </c>
      <c r="C34" s="409"/>
      <c r="D34" s="410" t="s">
        <v>74</v>
      </c>
      <c r="E34" s="411"/>
      <c r="F34" s="411"/>
      <c r="G34" s="412"/>
      <c r="H34" s="246" t="s">
        <v>67</v>
      </c>
      <c r="I34" s="410" t="s">
        <v>75</v>
      </c>
      <c r="J34" s="411"/>
      <c r="K34" s="412"/>
      <c r="L34" s="427">
        <v>15</v>
      </c>
    </row>
    <row r="35" spans="1:12" ht="30.75" customHeight="1" thickBot="1" x14ac:dyDescent="0.3">
      <c r="A35" s="408"/>
      <c r="B35" s="436" t="s">
        <v>70</v>
      </c>
      <c r="C35" s="436"/>
      <c r="D35" s="437" t="s">
        <v>76</v>
      </c>
      <c r="E35" s="438"/>
      <c r="F35" s="438"/>
      <c r="G35" s="439"/>
      <c r="H35" s="59" t="s">
        <v>72</v>
      </c>
      <c r="I35" s="440" t="s">
        <v>77</v>
      </c>
      <c r="J35" s="438"/>
      <c r="K35" s="439"/>
      <c r="L35" s="429"/>
    </row>
  </sheetData>
  <mergeCells count="83">
    <mergeCell ref="A5:K5"/>
    <mergeCell ref="D1:E4"/>
    <mergeCell ref="F1:H2"/>
    <mergeCell ref="I1:K2"/>
    <mergeCell ref="F3:H4"/>
    <mergeCell ref="I3:K4"/>
    <mergeCell ref="A6:K6"/>
    <mergeCell ref="B7:E7"/>
    <mergeCell ref="G7:K7"/>
    <mergeCell ref="B8:E8"/>
    <mergeCell ref="F8:H8"/>
    <mergeCell ref="I8:K8"/>
    <mergeCell ref="B9:K9"/>
    <mergeCell ref="B10:E10"/>
    <mergeCell ref="G10:K10"/>
    <mergeCell ref="B11:C11"/>
    <mergeCell ref="B12:F12"/>
    <mergeCell ref="H12:K12"/>
    <mergeCell ref="B13:I13"/>
    <mergeCell ref="B14:C14"/>
    <mergeCell ref="A16:B16"/>
    <mergeCell ref="C16:D16"/>
    <mergeCell ref="E16:F16"/>
    <mergeCell ref="G16:H16"/>
    <mergeCell ref="I16:J16"/>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I19:J19"/>
    <mergeCell ref="I20:J20"/>
    <mergeCell ref="A21:B21"/>
    <mergeCell ref="C21:D21"/>
    <mergeCell ref="E21:F21"/>
    <mergeCell ref="G21:H21"/>
    <mergeCell ref="I21:J21"/>
    <mergeCell ref="A20:B20"/>
    <mergeCell ref="C20:D20"/>
    <mergeCell ref="E20:F20"/>
    <mergeCell ref="G20:H20"/>
    <mergeCell ref="A22:B22"/>
    <mergeCell ref="C22:D22"/>
    <mergeCell ref="E22:F22"/>
    <mergeCell ref="G22:H22"/>
    <mergeCell ref="I22:J22"/>
    <mergeCell ref="A34:A35"/>
    <mergeCell ref="B34:C34"/>
    <mergeCell ref="D34:G34"/>
    <mergeCell ref="I34:K34"/>
    <mergeCell ref="E23:G23"/>
    <mergeCell ref="H23:H24"/>
    <mergeCell ref="L23:L28"/>
    <mergeCell ref="C25:C28"/>
    <mergeCell ref="B29:K29"/>
    <mergeCell ref="B30:K30"/>
    <mergeCell ref="A31:A33"/>
    <mergeCell ref="B31:C31"/>
    <mergeCell ref="D31:G31"/>
    <mergeCell ref="I31:K31"/>
    <mergeCell ref="L31:L33"/>
    <mergeCell ref="B32:C32"/>
    <mergeCell ref="A23:A28"/>
    <mergeCell ref="C23:D23"/>
    <mergeCell ref="L34:L35"/>
    <mergeCell ref="B35:C35"/>
    <mergeCell ref="D35:G35"/>
    <mergeCell ref="I35:K35"/>
    <mergeCell ref="D32:G32"/>
    <mergeCell ref="I32:K32"/>
    <mergeCell ref="B33:C33"/>
    <mergeCell ref="D33:K33"/>
  </mergeCells>
  <hyperlinks>
    <hyperlink ref="I32" r:id="rId1"/>
    <hyperlink ref="D35" r:id="rId2" display="wcastro@ins.gov.co/svillarreal@ins.gov.co"/>
    <hyperlink ref="A1" location="Índice!A1" display="volver"/>
  </hyperlinks>
  <printOptions horizontalCentered="1" verticalCentered="1"/>
  <pageMargins left="0" right="0" top="0" bottom="0" header="0" footer="0"/>
  <pageSetup scale="43" orientation="portrait" r:id="rId3"/>
  <headerFooter>
    <oddFooter>&amp;C&amp;P  de  &amp;N&amp;R&amp;A</oddFooter>
  </headerFooter>
  <drawing r:id="rId4"/>
  <legacyDrawing r:id="rId5"/>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5"/>
  <sheetViews>
    <sheetView showGridLines="0" showWhiteSpace="0" view="pageBreakPreview" topLeftCell="A25" zoomScale="70" zoomScaleNormal="70" zoomScaleSheetLayoutView="70" workbookViewId="0">
      <selection activeCell="D34" sqref="D34:K35"/>
    </sheetView>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80" t="s">
        <v>98</v>
      </c>
      <c r="B1" s="1"/>
      <c r="C1" s="1"/>
      <c r="D1" s="360" t="s">
        <v>0</v>
      </c>
      <c r="E1" s="361"/>
      <c r="F1" s="361" t="s">
        <v>1</v>
      </c>
      <c r="G1" s="361"/>
      <c r="H1" s="361"/>
      <c r="I1" s="361" t="s">
        <v>2</v>
      </c>
      <c r="J1" s="361"/>
      <c r="K1" s="361"/>
    </row>
    <row r="2" spans="1:12" ht="27" customHeight="1" x14ac:dyDescent="0.25">
      <c r="A2" s="1"/>
      <c r="B2" s="1"/>
      <c r="C2" s="1"/>
      <c r="D2" s="361"/>
      <c r="E2" s="361"/>
      <c r="F2" s="361"/>
      <c r="G2" s="361"/>
      <c r="H2" s="361"/>
      <c r="I2" s="361"/>
      <c r="J2" s="361"/>
      <c r="K2" s="361"/>
    </row>
    <row r="3" spans="1:12" ht="17.25" customHeight="1" x14ac:dyDescent="0.25">
      <c r="A3" s="1"/>
      <c r="B3" s="1"/>
      <c r="C3" s="1"/>
      <c r="D3" s="361"/>
      <c r="E3" s="361"/>
      <c r="F3" s="361" t="s">
        <v>3</v>
      </c>
      <c r="G3" s="361"/>
      <c r="H3" s="361"/>
      <c r="I3" s="363">
        <v>44246</v>
      </c>
      <c r="J3" s="363"/>
      <c r="K3" s="363"/>
    </row>
    <row r="4" spans="1:12" ht="17.25" customHeight="1" thickBot="1" x14ac:dyDescent="0.3">
      <c r="A4" s="1"/>
      <c r="B4" s="1"/>
      <c r="C4" s="1"/>
      <c r="D4" s="362"/>
      <c r="E4" s="362"/>
      <c r="F4" s="362"/>
      <c r="G4" s="362"/>
      <c r="H4" s="362"/>
      <c r="I4" s="364"/>
      <c r="J4" s="364"/>
      <c r="K4" s="364"/>
    </row>
    <row r="5" spans="1:12" ht="36.75" customHeight="1" thickBot="1" x14ac:dyDescent="0.3">
      <c r="A5" s="357" t="s">
        <v>4</v>
      </c>
      <c r="B5" s="358"/>
      <c r="C5" s="358"/>
      <c r="D5" s="358"/>
      <c r="E5" s="358"/>
      <c r="F5" s="358"/>
      <c r="G5" s="358"/>
      <c r="H5" s="358"/>
      <c r="I5" s="358"/>
      <c r="J5" s="358"/>
      <c r="K5" s="359"/>
      <c r="L5" s="2"/>
    </row>
    <row r="6" spans="1:12" ht="27" customHeight="1" thickBot="1" x14ac:dyDescent="0.3">
      <c r="A6" s="365" t="s">
        <v>5</v>
      </c>
      <c r="B6" s="366"/>
      <c r="C6" s="366"/>
      <c r="D6" s="366"/>
      <c r="E6" s="366"/>
      <c r="F6" s="366"/>
      <c r="G6" s="366"/>
      <c r="H6" s="366"/>
      <c r="I6" s="366"/>
      <c r="J6" s="366"/>
      <c r="K6" s="367"/>
      <c r="L6" s="2"/>
    </row>
    <row r="7" spans="1:12" ht="54" customHeight="1" thickBot="1" x14ac:dyDescent="0.3">
      <c r="A7" s="3" t="s">
        <v>6</v>
      </c>
      <c r="B7" s="368" t="s">
        <v>695</v>
      </c>
      <c r="C7" s="447"/>
      <c r="D7" s="447"/>
      <c r="E7" s="447"/>
      <c r="F7" s="4" t="s">
        <v>8</v>
      </c>
      <c r="G7" s="369" t="s">
        <v>9</v>
      </c>
      <c r="H7" s="370"/>
      <c r="I7" s="370"/>
      <c r="J7" s="370"/>
      <c r="K7" s="371"/>
      <c r="L7" s="5">
        <v>1</v>
      </c>
    </row>
    <row r="8" spans="1:12" ht="57" customHeight="1" thickBot="1" x14ac:dyDescent="0.3">
      <c r="A8" s="243" t="s">
        <v>10</v>
      </c>
      <c r="B8" s="372" t="s">
        <v>11</v>
      </c>
      <c r="C8" s="373"/>
      <c r="D8" s="373"/>
      <c r="E8" s="374"/>
      <c r="F8" s="372"/>
      <c r="G8" s="373"/>
      <c r="H8" s="374"/>
      <c r="I8" s="372"/>
      <c r="J8" s="373"/>
      <c r="K8" s="375"/>
      <c r="L8" s="5">
        <v>2</v>
      </c>
    </row>
    <row r="9" spans="1:12" ht="57.75" customHeight="1" thickBot="1" x14ac:dyDescent="0.3">
      <c r="A9" s="7" t="s">
        <v>12</v>
      </c>
      <c r="B9" s="376" t="s">
        <v>696</v>
      </c>
      <c r="C9" s="468"/>
      <c r="D9" s="468"/>
      <c r="E9" s="468"/>
      <c r="F9" s="468"/>
      <c r="G9" s="468"/>
      <c r="H9" s="468"/>
      <c r="I9" s="468"/>
      <c r="J9" s="468"/>
      <c r="K9" s="469"/>
      <c r="L9" s="5">
        <v>3</v>
      </c>
    </row>
    <row r="10" spans="1:12" ht="30" customHeight="1" thickBot="1" x14ac:dyDescent="0.3">
      <c r="A10" s="7" t="s">
        <v>14</v>
      </c>
      <c r="B10" s="379" t="s">
        <v>678</v>
      </c>
      <c r="C10" s="380"/>
      <c r="D10" s="380"/>
      <c r="E10" s="380"/>
      <c r="F10" s="243" t="s">
        <v>16</v>
      </c>
      <c r="G10" s="381" t="s">
        <v>679</v>
      </c>
      <c r="H10" s="382"/>
      <c r="I10" s="382"/>
      <c r="J10" s="382"/>
      <c r="K10" s="383"/>
      <c r="L10" s="5">
        <v>4</v>
      </c>
    </row>
    <row r="11" spans="1:12" ht="67.5" customHeight="1" thickBot="1" x14ac:dyDescent="0.3">
      <c r="A11" s="243" t="s">
        <v>18</v>
      </c>
      <c r="B11" s="372" t="s">
        <v>202</v>
      </c>
      <c r="C11" s="374"/>
      <c r="D11" s="243" t="s">
        <v>20</v>
      </c>
      <c r="E11" s="64" t="s">
        <v>21</v>
      </c>
      <c r="F11" s="64" t="s">
        <v>697</v>
      </c>
      <c r="G11" s="64" t="s">
        <v>698</v>
      </c>
      <c r="H11" s="64"/>
      <c r="I11" s="64" t="s">
        <v>106</v>
      </c>
      <c r="J11" s="64" t="s">
        <v>107</v>
      </c>
      <c r="K11" s="64"/>
      <c r="L11" s="5">
        <v>5</v>
      </c>
    </row>
    <row r="12" spans="1:12" ht="117" customHeight="1" thickBot="1" x14ac:dyDescent="0.3">
      <c r="A12" s="243" t="s">
        <v>24</v>
      </c>
      <c r="B12" s="384" t="s">
        <v>699</v>
      </c>
      <c r="C12" s="453"/>
      <c r="D12" s="453"/>
      <c r="E12" s="453"/>
      <c r="F12" s="453"/>
      <c r="G12" s="243" t="s">
        <v>26</v>
      </c>
      <c r="H12" s="384" t="s">
        <v>700</v>
      </c>
      <c r="I12" s="453"/>
      <c r="J12" s="453"/>
      <c r="K12" s="454"/>
      <c r="L12" s="5">
        <v>6</v>
      </c>
    </row>
    <row r="13" spans="1:12" ht="60" customHeight="1" thickBot="1" x14ac:dyDescent="0.3">
      <c r="A13" s="243" t="s">
        <v>28</v>
      </c>
      <c r="B13" s="384" t="s">
        <v>701</v>
      </c>
      <c r="C13" s="453"/>
      <c r="D13" s="453"/>
      <c r="E13" s="453"/>
      <c r="F13" s="453"/>
      <c r="G13" s="453"/>
      <c r="H13" s="453"/>
      <c r="I13" s="454"/>
      <c r="J13" s="243" t="s">
        <v>30</v>
      </c>
      <c r="K13" s="241" t="s">
        <v>31</v>
      </c>
      <c r="L13" s="244">
        <v>7</v>
      </c>
    </row>
    <row r="14" spans="1:12" ht="51.75" customHeight="1" thickBot="1" x14ac:dyDescent="0.3">
      <c r="A14" s="243" t="s">
        <v>32</v>
      </c>
      <c r="B14" s="390" t="s">
        <v>111</v>
      </c>
      <c r="C14" s="391"/>
      <c r="D14" s="243" t="s">
        <v>34</v>
      </c>
      <c r="E14" s="13" t="s">
        <v>35</v>
      </c>
      <c r="F14" s="243" t="s">
        <v>36</v>
      </c>
      <c r="G14" s="242" t="s">
        <v>686</v>
      </c>
      <c r="H14" s="243" t="s">
        <v>37</v>
      </c>
      <c r="I14" s="252">
        <v>0.7</v>
      </c>
      <c r="J14" s="243" t="s">
        <v>38</v>
      </c>
      <c r="K14" s="253">
        <v>43040</v>
      </c>
      <c r="L14" s="244">
        <v>8</v>
      </c>
    </row>
    <row r="15" spans="1:12" ht="66.75" customHeight="1" thickBot="1" x14ac:dyDescent="0.3">
      <c r="A15" s="17" t="s">
        <v>40</v>
      </c>
      <c r="B15" s="18" t="s">
        <v>41</v>
      </c>
      <c r="C15" s="73">
        <v>2017</v>
      </c>
      <c r="D15" s="21"/>
      <c r="E15" s="21"/>
      <c r="F15" s="22" t="s">
        <v>42</v>
      </c>
      <c r="G15" s="74"/>
      <c r="H15" s="254"/>
      <c r="I15" s="21"/>
      <c r="J15" s="21"/>
      <c r="K15" s="24"/>
      <c r="L15" s="244">
        <v>9</v>
      </c>
    </row>
    <row r="16" spans="1:12" ht="18.75" customHeight="1" x14ac:dyDescent="0.25">
      <c r="A16" s="392" t="s">
        <v>43</v>
      </c>
      <c r="B16" s="393"/>
      <c r="C16" s="394" t="s">
        <v>44</v>
      </c>
      <c r="D16" s="395"/>
      <c r="E16" s="394" t="s">
        <v>45</v>
      </c>
      <c r="F16" s="395"/>
      <c r="G16" s="394" t="s">
        <v>46</v>
      </c>
      <c r="H16" s="395"/>
      <c r="I16" s="394" t="s">
        <v>47</v>
      </c>
      <c r="J16" s="395"/>
      <c r="K16" s="25" t="s">
        <v>48</v>
      </c>
      <c r="L16" s="396">
        <v>10</v>
      </c>
    </row>
    <row r="17" spans="1:12" ht="35.25" customHeight="1" x14ac:dyDescent="0.25">
      <c r="A17" s="399" t="str">
        <f>+E11</f>
        <v>Ejemplo:
PobTot: Población Total
DANE - Censo Nacional</v>
      </c>
      <c r="B17" s="400"/>
      <c r="C17" s="401"/>
      <c r="D17" s="402"/>
      <c r="E17" s="401"/>
      <c r="F17" s="402"/>
      <c r="G17" s="401"/>
      <c r="H17" s="402"/>
      <c r="I17" s="401"/>
      <c r="J17" s="402"/>
      <c r="K17" s="403"/>
      <c r="L17" s="397"/>
    </row>
    <row r="18" spans="1:12" ht="21.75" customHeight="1" x14ac:dyDescent="0.25">
      <c r="A18" s="399" t="str">
        <f>+F11</f>
        <v>No. Total de colaboradores a sondear (al menos 5% de la población total).</v>
      </c>
      <c r="B18" s="400"/>
      <c r="C18" s="401"/>
      <c r="D18" s="402"/>
      <c r="E18" s="401"/>
      <c r="F18" s="402"/>
      <c r="G18" s="401"/>
      <c r="H18" s="402"/>
      <c r="I18" s="401"/>
      <c r="J18" s="402"/>
      <c r="K18" s="404"/>
      <c r="L18" s="397"/>
    </row>
    <row r="19" spans="1:12" ht="21.75" customHeight="1" x14ac:dyDescent="0.25">
      <c r="A19" s="399" t="str">
        <f>+G11</f>
        <v>No. Total de colaboradores sondeados</v>
      </c>
      <c r="B19" s="400"/>
      <c r="C19" s="401"/>
      <c r="D19" s="402"/>
      <c r="E19" s="401"/>
      <c r="F19" s="402"/>
      <c r="G19" s="401"/>
      <c r="H19" s="402"/>
      <c r="I19" s="401"/>
      <c r="J19" s="402"/>
      <c r="K19" s="404"/>
      <c r="L19" s="397"/>
    </row>
    <row r="20" spans="1:12" ht="21.75" customHeight="1" x14ac:dyDescent="0.25">
      <c r="A20" s="399">
        <f>+H11</f>
        <v>0</v>
      </c>
      <c r="B20" s="400"/>
      <c r="C20" s="401"/>
      <c r="D20" s="402"/>
      <c r="E20" s="401"/>
      <c r="F20" s="402"/>
      <c r="G20" s="401"/>
      <c r="H20" s="402"/>
      <c r="I20" s="401"/>
      <c r="J20" s="402"/>
      <c r="K20" s="404"/>
      <c r="L20" s="397"/>
    </row>
    <row r="21" spans="1:12" ht="21.75" customHeight="1" x14ac:dyDescent="0.25">
      <c r="A21" s="399" t="str">
        <f>+I11</f>
        <v>Variable 5</v>
      </c>
      <c r="B21" s="400"/>
      <c r="C21" s="401"/>
      <c r="D21" s="402"/>
      <c r="E21" s="401"/>
      <c r="F21" s="402"/>
      <c r="G21" s="401"/>
      <c r="H21" s="402"/>
      <c r="I21" s="401"/>
      <c r="J21" s="402"/>
      <c r="K21" s="404"/>
      <c r="L21" s="397"/>
    </row>
    <row r="22" spans="1:12" ht="21.75" customHeight="1" thickBot="1" x14ac:dyDescent="0.3">
      <c r="A22" s="399" t="str">
        <f>+J11</f>
        <v>Variable 6</v>
      </c>
      <c r="B22" s="400"/>
      <c r="C22" s="405"/>
      <c r="D22" s="406"/>
      <c r="E22" s="405"/>
      <c r="F22" s="406"/>
      <c r="G22" s="405"/>
      <c r="H22" s="406"/>
      <c r="I22" s="405"/>
      <c r="J22" s="406"/>
      <c r="K22" s="404"/>
      <c r="L22" s="398"/>
    </row>
    <row r="23" spans="1:12" ht="18" customHeight="1" x14ac:dyDescent="0.25">
      <c r="A23" s="431" t="s">
        <v>49</v>
      </c>
      <c r="B23" s="247" t="s">
        <v>50</v>
      </c>
      <c r="C23" s="435" t="s">
        <v>51</v>
      </c>
      <c r="D23" s="435"/>
      <c r="E23" s="413" t="s">
        <v>52</v>
      </c>
      <c r="F23" s="413"/>
      <c r="G23" s="414"/>
      <c r="H23" s="415" t="s">
        <v>53</v>
      </c>
      <c r="I23" s="28"/>
      <c r="J23" s="28"/>
      <c r="K23" s="29"/>
      <c r="L23" s="417">
        <v>11</v>
      </c>
    </row>
    <row r="24" spans="1:12" ht="19.5" customHeight="1" x14ac:dyDescent="0.25">
      <c r="A24" s="432"/>
      <c r="B24" s="30" t="s">
        <v>54</v>
      </c>
      <c r="C24" s="31" t="s">
        <v>55</v>
      </c>
      <c r="D24" s="31" t="s">
        <v>56</v>
      </c>
      <c r="E24" s="32" t="s">
        <v>57</v>
      </c>
      <c r="F24" s="33" t="s">
        <v>58</v>
      </c>
      <c r="G24" s="34" t="s">
        <v>59</v>
      </c>
      <c r="H24" s="416"/>
      <c r="I24" s="35"/>
      <c r="J24" s="36"/>
      <c r="K24" s="37"/>
      <c r="L24" s="418"/>
    </row>
    <row r="25" spans="1:12" ht="20.25" customHeight="1" x14ac:dyDescent="0.25">
      <c r="A25" s="433"/>
      <c r="B25" s="38">
        <v>1</v>
      </c>
      <c r="C25" s="419">
        <v>75</v>
      </c>
      <c r="D25" s="39"/>
      <c r="E25" s="40"/>
      <c r="F25" s="40"/>
      <c r="G25" s="40"/>
      <c r="H25" s="40"/>
      <c r="I25" s="35"/>
      <c r="J25" s="41"/>
      <c r="K25" s="37"/>
      <c r="L25" s="418"/>
    </row>
    <row r="26" spans="1:12" ht="15.75" customHeight="1" x14ac:dyDescent="0.25">
      <c r="A26" s="433"/>
      <c r="B26" s="42">
        <v>2</v>
      </c>
      <c r="C26" s="419"/>
      <c r="D26" s="43">
        <v>75</v>
      </c>
      <c r="E26" s="40" t="s">
        <v>702</v>
      </c>
      <c r="F26" s="40">
        <v>75</v>
      </c>
      <c r="G26" s="40">
        <v>80</v>
      </c>
      <c r="H26" s="40"/>
      <c r="I26" s="35"/>
      <c r="J26" s="41"/>
      <c r="K26" s="37"/>
      <c r="L26" s="418"/>
    </row>
    <row r="27" spans="1:12" ht="17.25" customHeight="1" x14ac:dyDescent="0.3">
      <c r="A27" s="433"/>
      <c r="B27" s="42">
        <v>3</v>
      </c>
      <c r="C27" s="419"/>
      <c r="D27" s="43"/>
      <c r="E27" s="40"/>
      <c r="F27" s="40"/>
      <c r="G27" s="40"/>
      <c r="H27" s="40"/>
      <c r="I27" s="44"/>
      <c r="J27" s="41"/>
      <c r="K27" s="37"/>
      <c r="L27" s="418"/>
    </row>
    <row r="28" spans="1:12" ht="16.5" customHeight="1" thickBot="1" x14ac:dyDescent="0.3">
      <c r="A28" s="434"/>
      <c r="B28" s="45">
        <v>4</v>
      </c>
      <c r="C28" s="420"/>
      <c r="D28" s="46">
        <v>75</v>
      </c>
      <c r="E28" s="40" t="s">
        <v>702</v>
      </c>
      <c r="F28" s="47">
        <v>75</v>
      </c>
      <c r="G28" s="47">
        <v>80</v>
      </c>
      <c r="H28" s="47"/>
      <c r="I28" s="48"/>
      <c r="J28" s="49"/>
      <c r="K28" s="50"/>
      <c r="L28" s="418"/>
    </row>
    <row r="29" spans="1:12" ht="53.25" customHeight="1" x14ac:dyDescent="0.25">
      <c r="A29" s="51" t="s">
        <v>60</v>
      </c>
      <c r="B29" s="613" t="s">
        <v>703</v>
      </c>
      <c r="C29" s="456"/>
      <c r="D29" s="456"/>
      <c r="E29" s="456"/>
      <c r="F29" s="456"/>
      <c r="G29" s="456"/>
      <c r="H29" s="456"/>
      <c r="I29" s="456"/>
      <c r="J29" s="456"/>
      <c r="K29" s="456"/>
      <c r="L29" s="52">
        <v>12</v>
      </c>
    </row>
    <row r="30" spans="1:12" ht="115.5" customHeight="1" thickBot="1" x14ac:dyDescent="0.3">
      <c r="A30" s="243" t="s">
        <v>62</v>
      </c>
      <c r="B30" s="457"/>
      <c r="C30" s="458"/>
      <c r="D30" s="458"/>
      <c r="E30" s="458"/>
      <c r="F30" s="458"/>
      <c r="G30" s="458"/>
      <c r="H30" s="458"/>
      <c r="I30" s="458"/>
      <c r="J30" s="458"/>
      <c r="K30" s="459"/>
      <c r="L30" s="245">
        <v>13</v>
      </c>
    </row>
    <row r="31" spans="1:12" ht="30.75" customHeight="1" x14ac:dyDescent="0.25">
      <c r="A31" s="425" t="s">
        <v>64</v>
      </c>
      <c r="B31" s="409" t="s">
        <v>65</v>
      </c>
      <c r="C31" s="409"/>
      <c r="D31" s="460" t="s">
        <v>691</v>
      </c>
      <c r="E31" s="460"/>
      <c r="F31" s="460"/>
      <c r="G31" s="460"/>
      <c r="H31" s="246" t="s">
        <v>67</v>
      </c>
      <c r="I31" s="460" t="s">
        <v>692</v>
      </c>
      <c r="J31" s="460"/>
      <c r="K31" s="460"/>
      <c r="L31" s="427">
        <v>14</v>
      </c>
    </row>
    <row r="32" spans="1:12" ht="36" customHeight="1" x14ac:dyDescent="0.25">
      <c r="A32" s="425"/>
      <c r="B32" s="430" t="s">
        <v>16</v>
      </c>
      <c r="C32" s="430"/>
      <c r="D32" s="461" t="s">
        <v>693</v>
      </c>
      <c r="E32" s="462"/>
      <c r="F32" s="462"/>
      <c r="G32" s="463"/>
      <c r="H32" s="246" t="s">
        <v>70</v>
      </c>
      <c r="I32" s="472" t="s">
        <v>694</v>
      </c>
      <c r="J32" s="460"/>
      <c r="K32" s="460"/>
      <c r="L32" s="428"/>
    </row>
    <row r="33" spans="1:12" ht="30.75" customHeight="1" thickBot="1" x14ac:dyDescent="0.3">
      <c r="A33" s="425"/>
      <c r="B33" s="409" t="s">
        <v>72</v>
      </c>
      <c r="C33" s="409"/>
      <c r="D33" s="464" t="s">
        <v>704</v>
      </c>
      <c r="E33" s="465"/>
      <c r="F33" s="465"/>
      <c r="G33" s="465"/>
      <c r="H33" s="465"/>
      <c r="I33" s="465"/>
      <c r="J33" s="465"/>
      <c r="K33" s="466"/>
      <c r="L33" s="429"/>
    </row>
    <row r="34" spans="1:12" ht="30.75" customHeight="1" x14ac:dyDescent="0.25">
      <c r="A34" s="407" t="s">
        <v>73</v>
      </c>
      <c r="B34" s="409" t="s">
        <v>65</v>
      </c>
      <c r="C34" s="409"/>
      <c r="D34" s="410" t="s">
        <v>74</v>
      </c>
      <c r="E34" s="411"/>
      <c r="F34" s="411"/>
      <c r="G34" s="412"/>
      <c r="H34" s="246" t="s">
        <v>67</v>
      </c>
      <c r="I34" s="410" t="s">
        <v>75</v>
      </c>
      <c r="J34" s="411"/>
      <c r="K34" s="412"/>
      <c r="L34" s="427">
        <v>15</v>
      </c>
    </row>
    <row r="35" spans="1:12" ht="30.75" customHeight="1" thickBot="1" x14ac:dyDescent="0.3">
      <c r="A35" s="408"/>
      <c r="B35" s="436" t="s">
        <v>70</v>
      </c>
      <c r="C35" s="436"/>
      <c r="D35" s="437" t="s">
        <v>76</v>
      </c>
      <c r="E35" s="438"/>
      <c r="F35" s="438"/>
      <c r="G35" s="439"/>
      <c r="H35" s="59" t="s">
        <v>72</v>
      </c>
      <c r="I35" s="440" t="s">
        <v>77</v>
      </c>
      <c r="J35" s="438"/>
      <c r="K35" s="439"/>
      <c r="L35" s="429"/>
    </row>
  </sheetData>
  <mergeCells count="83">
    <mergeCell ref="A5:K5"/>
    <mergeCell ref="D1:E4"/>
    <mergeCell ref="F1:H2"/>
    <mergeCell ref="I1:K2"/>
    <mergeCell ref="F3:H4"/>
    <mergeCell ref="I3:K4"/>
    <mergeCell ref="A6:K6"/>
    <mergeCell ref="B7:E7"/>
    <mergeCell ref="G7:K7"/>
    <mergeCell ref="B8:E8"/>
    <mergeCell ref="F8:H8"/>
    <mergeCell ref="I8:K8"/>
    <mergeCell ref="B9:K9"/>
    <mergeCell ref="B10:E10"/>
    <mergeCell ref="G10:K10"/>
    <mergeCell ref="B11:C11"/>
    <mergeCell ref="B12:F12"/>
    <mergeCell ref="H12:K12"/>
    <mergeCell ref="B13:I13"/>
    <mergeCell ref="B14:C14"/>
    <mergeCell ref="A16:B16"/>
    <mergeCell ref="C16:D16"/>
    <mergeCell ref="E16:F16"/>
    <mergeCell ref="G16:H16"/>
    <mergeCell ref="I16:J16"/>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I19:J19"/>
    <mergeCell ref="I20:J20"/>
    <mergeCell ref="A21:B21"/>
    <mergeCell ref="C21:D21"/>
    <mergeCell ref="E21:F21"/>
    <mergeCell ref="G21:H21"/>
    <mergeCell ref="I21:J21"/>
    <mergeCell ref="A20:B20"/>
    <mergeCell ref="C20:D20"/>
    <mergeCell ref="E20:F20"/>
    <mergeCell ref="G20:H20"/>
    <mergeCell ref="A22:B22"/>
    <mergeCell ref="C22:D22"/>
    <mergeCell ref="E22:F22"/>
    <mergeCell ref="G22:H22"/>
    <mergeCell ref="I22:J22"/>
    <mergeCell ref="A34:A35"/>
    <mergeCell ref="B34:C34"/>
    <mergeCell ref="D34:G34"/>
    <mergeCell ref="I34:K34"/>
    <mergeCell ref="E23:G23"/>
    <mergeCell ref="H23:H24"/>
    <mergeCell ref="L23:L28"/>
    <mergeCell ref="C25:C28"/>
    <mergeCell ref="B29:K29"/>
    <mergeCell ref="B30:K30"/>
    <mergeCell ref="A31:A33"/>
    <mergeCell ref="B31:C31"/>
    <mergeCell ref="D31:G31"/>
    <mergeCell ref="I31:K31"/>
    <mergeCell ref="L31:L33"/>
    <mergeCell ref="B32:C32"/>
    <mergeCell ref="A23:A28"/>
    <mergeCell ref="C23:D23"/>
    <mergeCell ref="L34:L35"/>
    <mergeCell ref="B35:C35"/>
    <mergeCell ref="D35:G35"/>
    <mergeCell ref="I35:K35"/>
    <mergeCell ref="D32:G32"/>
    <mergeCell ref="I32:K32"/>
    <mergeCell ref="B33:C33"/>
    <mergeCell ref="D33:K33"/>
  </mergeCells>
  <hyperlinks>
    <hyperlink ref="I32" r:id="rId1"/>
    <hyperlink ref="D35" r:id="rId2" display="wcastro@ins.gov.co/svillarreal@ins.gov.co"/>
    <hyperlink ref="A1" location="Índice!A1" display="volver"/>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56"/>
  <sheetViews>
    <sheetView showGridLines="0" showWhiteSpace="0" view="pageBreakPreview" zoomScaleNormal="70" zoomScaleSheetLayoutView="100" workbookViewId="0"/>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80" t="s">
        <v>98</v>
      </c>
      <c r="B1" s="1"/>
      <c r="C1" s="1"/>
      <c r="D1" s="360" t="s">
        <v>0</v>
      </c>
      <c r="E1" s="361"/>
      <c r="F1" s="361" t="s">
        <v>1</v>
      </c>
      <c r="G1" s="361"/>
      <c r="H1" s="361"/>
      <c r="I1" s="361" t="s">
        <v>2</v>
      </c>
      <c r="J1" s="361"/>
      <c r="K1" s="361"/>
    </row>
    <row r="2" spans="1:12" ht="27" customHeight="1" x14ac:dyDescent="0.25">
      <c r="A2" s="1"/>
      <c r="B2" s="1"/>
      <c r="C2" s="1"/>
      <c r="D2" s="361"/>
      <c r="E2" s="361"/>
      <c r="F2" s="361"/>
      <c r="G2" s="361"/>
      <c r="H2" s="361"/>
      <c r="I2" s="361"/>
      <c r="J2" s="361"/>
      <c r="K2" s="361"/>
    </row>
    <row r="3" spans="1:12" ht="17.25" customHeight="1" x14ac:dyDescent="0.25">
      <c r="A3" s="1"/>
      <c r="B3" s="1"/>
      <c r="C3" s="1"/>
      <c r="D3" s="361"/>
      <c r="E3" s="361"/>
      <c r="F3" s="361" t="s">
        <v>3</v>
      </c>
      <c r="G3" s="361"/>
      <c r="H3" s="361"/>
      <c r="I3" s="363">
        <v>44246</v>
      </c>
      <c r="J3" s="363"/>
      <c r="K3" s="363"/>
    </row>
    <row r="4" spans="1:12" ht="17.25" customHeight="1" thickBot="1" x14ac:dyDescent="0.3">
      <c r="A4" s="1"/>
      <c r="B4" s="1"/>
      <c r="C4" s="1"/>
      <c r="D4" s="362"/>
      <c r="E4" s="362"/>
      <c r="F4" s="362"/>
      <c r="G4" s="362"/>
      <c r="H4" s="362"/>
      <c r="I4" s="364"/>
      <c r="J4" s="364"/>
      <c r="K4" s="364"/>
    </row>
    <row r="5" spans="1:12" ht="36.75" customHeight="1" thickBot="1" x14ac:dyDescent="0.3">
      <c r="A5" s="357" t="s">
        <v>4</v>
      </c>
      <c r="B5" s="358"/>
      <c r="C5" s="358"/>
      <c r="D5" s="358"/>
      <c r="E5" s="358"/>
      <c r="F5" s="358"/>
      <c r="G5" s="358"/>
      <c r="H5" s="358"/>
      <c r="I5" s="358"/>
      <c r="J5" s="358"/>
      <c r="K5" s="359"/>
      <c r="L5" s="2"/>
    </row>
    <row r="6" spans="1:12" ht="27" customHeight="1" thickBot="1" x14ac:dyDescent="0.3">
      <c r="A6" s="365" t="s">
        <v>5</v>
      </c>
      <c r="B6" s="366"/>
      <c r="C6" s="366"/>
      <c r="D6" s="366"/>
      <c r="E6" s="366"/>
      <c r="F6" s="366"/>
      <c r="G6" s="366"/>
      <c r="H6" s="366"/>
      <c r="I6" s="366"/>
      <c r="J6" s="366"/>
      <c r="K6" s="367"/>
      <c r="L6" s="2"/>
    </row>
    <row r="7" spans="1:12" ht="54" customHeight="1" thickBot="1" x14ac:dyDescent="0.3">
      <c r="A7" s="3" t="s">
        <v>6</v>
      </c>
      <c r="B7" s="447" t="s">
        <v>734</v>
      </c>
      <c r="C7" s="447"/>
      <c r="D7" s="447"/>
      <c r="E7" s="447"/>
      <c r="F7" s="4" t="s">
        <v>8</v>
      </c>
      <c r="G7" s="369" t="s">
        <v>9</v>
      </c>
      <c r="H7" s="370"/>
      <c r="I7" s="370"/>
      <c r="J7" s="370"/>
      <c r="K7" s="371"/>
      <c r="L7" s="5">
        <v>1</v>
      </c>
    </row>
    <row r="8" spans="1:12" ht="57" customHeight="1" thickBot="1" x14ac:dyDescent="0.3">
      <c r="A8" s="284" t="s">
        <v>10</v>
      </c>
      <c r="B8" s="372" t="s">
        <v>11</v>
      </c>
      <c r="C8" s="373"/>
      <c r="D8" s="373"/>
      <c r="E8" s="374"/>
      <c r="F8" s="372"/>
      <c r="G8" s="373"/>
      <c r="H8" s="374"/>
      <c r="I8" s="372"/>
      <c r="J8" s="373"/>
      <c r="K8" s="375"/>
      <c r="L8" s="5">
        <v>2</v>
      </c>
    </row>
    <row r="9" spans="1:12" ht="57.75" customHeight="1" thickBot="1" x14ac:dyDescent="0.3">
      <c r="A9" s="292" t="s">
        <v>12</v>
      </c>
      <c r="B9" s="467" t="s">
        <v>757</v>
      </c>
      <c r="C9" s="468"/>
      <c r="D9" s="468"/>
      <c r="E9" s="468"/>
      <c r="F9" s="468"/>
      <c r="G9" s="468"/>
      <c r="H9" s="468"/>
      <c r="I9" s="468"/>
      <c r="J9" s="468"/>
      <c r="K9" s="469"/>
      <c r="L9" s="5">
        <v>3</v>
      </c>
    </row>
    <row r="10" spans="1:12" ht="30" customHeight="1" thickBot="1" x14ac:dyDescent="0.3">
      <c r="A10" s="292" t="s">
        <v>14</v>
      </c>
      <c r="B10" s="379" t="s">
        <v>706</v>
      </c>
      <c r="C10" s="380"/>
      <c r="D10" s="380"/>
      <c r="E10" s="380"/>
      <c r="F10" s="284" t="s">
        <v>16</v>
      </c>
      <c r="G10" s="381" t="s">
        <v>256</v>
      </c>
      <c r="H10" s="382"/>
      <c r="I10" s="382"/>
      <c r="J10" s="382"/>
      <c r="K10" s="383"/>
      <c r="L10" s="5">
        <v>4</v>
      </c>
    </row>
    <row r="11" spans="1:12" ht="67.5" customHeight="1" thickBot="1" x14ac:dyDescent="0.3">
      <c r="A11" s="627" t="s">
        <v>18</v>
      </c>
      <c r="B11" s="629" t="s">
        <v>102</v>
      </c>
      <c r="C11" s="630"/>
      <c r="D11" s="635" t="s">
        <v>20</v>
      </c>
      <c r="E11" s="64" t="s">
        <v>733</v>
      </c>
      <c r="F11" s="64" t="s">
        <v>732</v>
      </c>
      <c r="G11" s="64" t="s">
        <v>731</v>
      </c>
      <c r="H11" s="64" t="s">
        <v>730</v>
      </c>
      <c r="I11" s="64" t="s">
        <v>729</v>
      </c>
      <c r="J11" s="64" t="s">
        <v>728</v>
      </c>
      <c r="K11" s="64" t="s">
        <v>727</v>
      </c>
      <c r="L11" s="5">
        <v>5</v>
      </c>
    </row>
    <row r="12" spans="1:12" ht="67.5" customHeight="1" thickBot="1" x14ac:dyDescent="0.3">
      <c r="A12" s="433"/>
      <c r="B12" s="631"/>
      <c r="C12" s="632"/>
      <c r="D12" s="636"/>
      <c r="E12" s="64" t="s">
        <v>726</v>
      </c>
      <c r="F12" s="64" t="s">
        <v>725</v>
      </c>
      <c r="G12" s="64" t="s">
        <v>724</v>
      </c>
      <c r="H12" s="64" t="s">
        <v>723</v>
      </c>
      <c r="I12" s="64" t="s">
        <v>722</v>
      </c>
      <c r="J12" s="64" t="s">
        <v>721</v>
      </c>
      <c r="K12" s="64" t="s">
        <v>720</v>
      </c>
      <c r="L12" s="5"/>
    </row>
    <row r="13" spans="1:12" ht="67.5" customHeight="1" thickBot="1" x14ac:dyDescent="0.3">
      <c r="A13" s="433"/>
      <c r="B13" s="631"/>
      <c r="C13" s="632"/>
      <c r="D13" s="636"/>
      <c r="E13" s="64" t="s">
        <v>719</v>
      </c>
      <c r="F13" s="64" t="s">
        <v>718</v>
      </c>
      <c r="G13" s="64" t="s">
        <v>717</v>
      </c>
      <c r="H13" s="64" t="s">
        <v>716</v>
      </c>
      <c r="I13" s="64" t="s">
        <v>715</v>
      </c>
      <c r="J13" s="64" t="s">
        <v>714</v>
      </c>
      <c r="K13" s="64" t="s">
        <v>713</v>
      </c>
      <c r="L13" s="5"/>
    </row>
    <row r="14" spans="1:12" ht="67.5" customHeight="1" thickBot="1" x14ac:dyDescent="0.3">
      <c r="A14" s="628"/>
      <c r="B14" s="633"/>
      <c r="C14" s="634"/>
      <c r="D14" s="637"/>
      <c r="E14" s="64" t="s">
        <v>712</v>
      </c>
      <c r="F14" s="64" t="s">
        <v>741</v>
      </c>
      <c r="G14" s="64"/>
      <c r="H14" s="64"/>
      <c r="I14" s="276"/>
      <c r="J14" s="276"/>
      <c r="K14" s="277"/>
      <c r="L14" s="5"/>
    </row>
    <row r="15" spans="1:12" ht="183" customHeight="1" thickBot="1" x14ac:dyDescent="0.3">
      <c r="A15" s="284" t="s">
        <v>24</v>
      </c>
      <c r="B15" s="452" t="s">
        <v>745</v>
      </c>
      <c r="C15" s="453"/>
      <c r="D15" s="453"/>
      <c r="E15" s="453"/>
      <c r="F15" s="453"/>
      <c r="G15" s="284" t="s">
        <v>26</v>
      </c>
      <c r="H15" s="452" t="s">
        <v>746</v>
      </c>
      <c r="I15" s="453"/>
      <c r="J15" s="453"/>
      <c r="K15" s="454"/>
      <c r="L15" s="5">
        <v>6</v>
      </c>
    </row>
    <row r="16" spans="1:12" ht="60" customHeight="1" thickBot="1" x14ac:dyDescent="0.3">
      <c r="A16" s="284" t="s">
        <v>28</v>
      </c>
      <c r="B16" s="452" t="s">
        <v>758</v>
      </c>
      <c r="C16" s="453"/>
      <c r="D16" s="453"/>
      <c r="E16" s="453"/>
      <c r="F16" s="453"/>
      <c r="G16" s="453"/>
      <c r="H16" s="453"/>
      <c r="I16" s="454"/>
      <c r="J16" s="284" t="s">
        <v>30</v>
      </c>
      <c r="K16" s="280" t="s">
        <v>711</v>
      </c>
      <c r="L16" s="285">
        <v>7</v>
      </c>
    </row>
    <row r="17" spans="1:12" ht="51.75" customHeight="1" thickBot="1" x14ac:dyDescent="0.3">
      <c r="A17" s="284" t="s">
        <v>32</v>
      </c>
      <c r="B17" s="625" t="s">
        <v>33</v>
      </c>
      <c r="C17" s="626"/>
      <c r="D17" s="284" t="s">
        <v>34</v>
      </c>
      <c r="E17" s="13" t="s">
        <v>274</v>
      </c>
      <c r="F17" s="284" t="s">
        <v>36</v>
      </c>
      <c r="G17" s="13">
        <v>30</v>
      </c>
      <c r="H17" s="284" t="s">
        <v>37</v>
      </c>
      <c r="I17" s="232" t="s">
        <v>493</v>
      </c>
      <c r="J17" s="284" t="s">
        <v>38</v>
      </c>
      <c r="K17" s="257" t="s">
        <v>493</v>
      </c>
      <c r="L17" s="285">
        <v>8</v>
      </c>
    </row>
    <row r="18" spans="1:12" ht="45" customHeight="1" thickBot="1" x14ac:dyDescent="0.3">
      <c r="A18" s="17" t="s">
        <v>40</v>
      </c>
      <c r="B18" s="18" t="s">
        <v>41</v>
      </c>
      <c r="C18" s="73">
        <v>2021</v>
      </c>
      <c r="D18" s="21"/>
      <c r="E18" s="21"/>
      <c r="F18" s="22" t="s">
        <v>42</v>
      </c>
      <c r="G18" s="74"/>
      <c r="H18" s="21"/>
      <c r="I18" s="21"/>
      <c r="J18" s="21"/>
      <c r="K18" s="24"/>
      <c r="L18" s="285">
        <v>9</v>
      </c>
    </row>
    <row r="19" spans="1:12" ht="18.75" customHeight="1" x14ac:dyDescent="0.25">
      <c r="A19" s="392" t="s">
        <v>43</v>
      </c>
      <c r="B19" s="393"/>
      <c r="C19" s="394" t="s">
        <v>44</v>
      </c>
      <c r="D19" s="395"/>
      <c r="E19" s="394" t="s">
        <v>45</v>
      </c>
      <c r="F19" s="395"/>
      <c r="G19" s="394" t="s">
        <v>46</v>
      </c>
      <c r="H19" s="395"/>
      <c r="I19" s="394" t="s">
        <v>47</v>
      </c>
      <c r="J19" s="395"/>
      <c r="K19" s="25" t="s">
        <v>48</v>
      </c>
      <c r="L19" s="396">
        <v>10</v>
      </c>
    </row>
    <row r="20" spans="1:12" ht="35.25" customHeight="1" x14ac:dyDescent="0.25">
      <c r="A20" s="622" t="str">
        <f>+E11</f>
        <v>Asesorar en la formulación y actualización de proyectos de inversión</v>
      </c>
      <c r="B20" s="623"/>
      <c r="C20" s="401"/>
      <c r="D20" s="402"/>
      <c r="E20" s="401"/>
      <c r="F20" s="402"/>
      <c r="G20" s="401"/>
      <c r="H20" s="402"/>
      <c r="I20" s="401"/>
      <c r="J20" s="402"/>
      <c r="K20" s="403"/>
      <c r="L20" s="397"/>
    </row>
    <row r="21" spans="1:12" ht="21.75" customHeight="1" x14ac:dyDescent="0.25">
      <c r="A21" s="622" t="str">
        <f>+F11</f>
        <v>Tramitar las solicitudes de carácter presupuestal en los aplicativos  de cada Entidad (DNP, Minhacienda, MSPS)</v>
      </c>
      <c r="B21" s="623"/>
      <c r="C21" s="401"/>
      <c r="D21" s="402"/>
      <c r="E21" s="401"/>
      <c r="F21" s="402"/>
      <c r="G21" s="401"/>
      <c r="H21" s="402"/>
      <c r="I21" s="401"/>
      <c r="J21" s="402"/>
      <c r="K21" s="404"/>
      <c r="L21" s="397"/>
    </row>
    <row r="22" spans="1:12" ht="21.75" customHeight="1" x14ac:dyDescent="0.25">
      <c r="A22" s="622" t="str">
        <f>+G11</f>
        <v>Consolidar Plan de Acción para la vigencia</v>
      </c>
      <c r="B22" s="623"/>
      <c r="C22" s="401"/>
      <c r="D22" s="402"/>
      <c r="E22" s="401"/>
      <c r="F22" s="402"/>
      <c r="G22" s="401"/>
      <c r="H22" s="402"/>
      <c r="I22" s="401"/>
      <c r="J22" s="402"/>
      <c r="K22" s="404"/>
      <c r="L22" s="397"/>
    </row>
    <row r="23" spans="1:12" ht="21.75" customHeight="1" x14ac:dyDescent="0.25">
      <c r="A23" s="622" t="str">
        <f>+H11</f>
        <v>Publicar Plan de Acción en página WEB</v>
      </c>
      <c r="B23" s="623"/>
      <c r="C23" s="401"/>
      <c r="D23" s="402"/>
      <c r="E23" s="401"/>
      <c r="F23" s="402"/>
      <c r="G23" s="401"/>
      <c r="H23" s="402"/>
      <c r="I23" s="401"/>
      <c r="J23" s="402"/>
      <c r="K23" s="404"/>
      <c r="L23" s="397"/>
    </row>
    <row r="24" spans="1:12" ht="21.75" customHeight="1" x14ac:dyDescent="0.25">
      <c r="A24" s="622" t="str">
        <f>+I11</f>
        <v>Gestionar seguimientos periódicos</v>
      </c>
      <c r="B24" s="623"/>
      <c r="C24" s="401"/>
      <c r="D24" s="402"/>
      <c r="E24" s="401"/>
      <c r="F24" s="402"/>
      <c r="G24" s="401"/>
      <c r="H24" s="402"/>
      <c r="I24" s="401"/>
      <c r="J24" s="402"/>
      <c r="K24" s="404"/>
      <c r="L24" s="397"/>
    </row>
    <row r="25" spans="1:12" ht="21.75" customHeight="1" x14ac:dyDescent="0.25">
      <c r="A25" s="622" t="str">
        <f>+J11</f>
        <v xml:space="preserve">Hacer seguimientos periódicos al PIGD
</v>
      </c>
      <c r="B25" s="623"/>
      <c r="C25" s="282"/>
      <c r="D25" s="283"/>
      <c r="E25" s="401"/>
      <c r="F25" s="402"/>
      <c r="G25" s="282"/>
      <c r="H25" s="283"/>
      <c r="I25" s="282"/>
      <c r="J25" s="283"/>
      <c r="K25" s="404"/>
      <c r="L25" s="397"/>
    </row>
    <row r="26" spans="1:12" ht="21.75" customHeight="1" x14ac:dyDescent="0.25">
      <c r="A26" s="622" t="str">
        <f>+K11</f>
        <v>Reportar avances del PSGD</v>
      </c>
      <c r="B26" s="623"/>
      <c r="C26" s="282"/>
      <c r="D26" s="283"/>
      <c r="E26" s="401"/>
      <c r="F26" s="402"/>
      <c r="G26" s="282"/>
      <c r="H26" s="283"/>
      <c r="I26" s="282"/>
      <c r="J26" s="283"/>
      <c r="K26" s="404"/>
      <c r="L26" s="397"/>
    </row>
    <row r="27" spans="1:12" ht="21.75" customHeight="1" x14ac:dyDescent="0.25">
      <c r="A27" s="622" t="str">
        <f>+E12</f>
        <v>Consolidar PAAC</v>
      </c>
      <c r="B27" s="623"/>
      <c r="C27" s="282"/>
      <c r="D27" s="283"/>
      <c r="E27" s="401"/>
      <c r="F27" s="402"/>
      <c r="G27" s="282"/>
      <c r="H27" s="283"/>
      <c r="I27" s="282"/>
      <c r="J27" s="283"/>
      <c r="K27" s="404"/>
      <c r="L27" s="397"/>
    </row>
    <row r="28" spans="1:12" ht="21.75" customHeight="1" x14ac:dyDescent="0.25">
      <c r="A28" s="622" t="str">
        <f>+F12</f>
        <v>Realizar seguimientos periódicos al PAAC</v>
      </c>
      <c r="B28" s="623"/>
      <c r="C28" s="282"/>
      <c r="D28" s="283"/>
      <c r="E28" s="401"/>
      <c r="F28" s="402"/>
      <c r="G28" s="282"/>
      <c r="H28" s="283"/>
      <c r="I28" s="282"/>
      <c r="J28" s="283"/>
      <c r="K28" s="404"/>
      <c r="L28" s="397"/>
    </row>
    <row r="29" spans="1:12" ht="21.75" customHeight="1" x14ac:dyDescent="0.25">
      <c r="A29" s="290" t="str">
        <f>+G12</f>
        <v>Dar trámite a las solicitudes de CDP</v>
      </c>
      <c r="B29" s="291"/>
      <c r="C29" s="282"/>
      <c r="D29" s="283"/>
      <c r="E29" s="401"/>
      <c r="F29" s="402"/>
      <c r="G29" s="282"/>
      <c r="H29" s="283"/>
      <c r="I29" s="282"/>
      <c r="J29" s="283"/>
      <c r="K29" s="404"/>
      <c r="L29" s="397"/>
    </row>
    <row r="30" spans="1:12" ht="21.75" customHeight="1" x14ac:dyDescent="0.25">
      <c r="A30" s="290" t="str">
        <f>+H12</f>
        <v>Revisar y ajustar los indicadores del INS</v>
      </c>
      <c r="B30" s="291"/>
      <c r="C30" s="282"/>
      <c r="D30" s="283"/>
      <c r="E30" s="401"/>
      <c r="F30" s="402"/>
      <c r="G30" s="282"/>
      <c r="H30" s="283"/>
      <c r="I30" s="282"/>
      <c r="J30" s="283"/>
      <c r="K30" s="404"/>
      <c r="L30" s="397"/>
    </row>
    <row r="31" spans="1:12" ht="21.75" customHeight="1" x14ac:dyDescent="0.25">
      <c r="A31" s="290" t="str">
        <f>+I12</f>
        <v>Monitorear la dinámica de los indicadores</v>
      </c>
      <c r="B31" s="291"/>
      <c r="C31" s="282"/>
      <c r="D31" s="283"/>
      <c r="E31" s="401"/>
      <c r="F31" s="402"/>
      <c r="G31" s="282"/>
      <c r="H31" s="283"/>
      <c r="I31" s="282"/>
      <c r="J31" s="283"/>
      <c r="K31" s="404"/>
      <c r="L31" s="397"/>
    </row>
    <row r="32" spans="1:12" ht="21.75" customHeight="1" x14ac:dyDescent="0.25">
      <c r="A32" s="290" t="str">
        <f>+J12</f>
        <v>Revisar el estado de Trámites y OPAS</v>
      </c>
      <c r="B32" s="291"/>
      <c r="C32" s="401"/>
      <c r="D32" s="402"/>
      <c r="E32" s="401"/>
      <c r="F32" s="402"/>
      <c r="G32" s="282"/>
      <c r="H32" s="283"/>
      <c r="I32" s="282"/>
      <c r="J32" s="283"/>
      <c r="K32" s="404"/>
      <c r="L32" s="397"/>
    </row>
    <row r="33" spans="1:12" ht="21.75" customHeight="1" x14ac:dyDescent="0.25">
      <c r="A33" s="620" t="str">
        <f>+K12</f>
        <v>Publicar en SUIT los resultados de Trámites y OPAS</v>
      </c>
      <c r="B33" s="621"/>
      <c r="C33" s="401"/>
      <c r="D33" s="402"/>
      <c r="E33" s="401"/>
      <c r="F33" s="402"/>
      <c r="G33" s="282"/>
      <c r="H33" s="283"/>
      <c r="I33" s="282"/>
      <c r="J33" s="283"/>
      <c r="K33" s="404"/>
      <c r="L33" s="397"/>
    </row>
    <row r="34" spans="1:12" ht="21.75" customHeight="1" x14ac:dyDescent="0.25">
      <c r="A34" s="290" t="str">
        <f>+E13</f>
        <v>Reportar ITA</v>
      </c>
      <c r="B34" s="291"/>
      <c r="C34" s="401"/>
      <c r="D34" s="402"/>
      <c r="E34" s="401"/>
      <c r="F34" s="402"/>
      <c r="G34" s="282"/>
      <c r="H34" s="283"/>
      <c r="I34" s="282"/>
      <c r="J34" s="283"/>
      <c r="K34" s="404"/>
      <c r="L34" s="397"/>
    </row>
    <row r="35" spans="1:12" ht="21.75" customHeight="1" x14ac:dyDescent="0.25">
      <c r="A35" s="620" t="str">
        <f>+F13</f>
        <v>Recolectar y Validar Información</v>
      </c>
      <c r="B35" s="621"/>
      <c r="C35" s="401"/>
      <c r="D35" s="402"/>
      <c r="E35" s="401"/>
      <c r="F35" s="402"/>
      <c r="G35" s="282"/>
      <c r="H35" s="283"/>
      <c r="I35" s="282"/>
      <c r="J35" s="283"/>
      <c r="K35" s="404"/>
      <c r="L35" s="397"/>
    </row>
    <row r="36" spans="1:12" ht="21.75" customHeight="1" x14ac:dyDescent="0.25">
      <c r="A36" s="620" t="str">
        <f>+G13</f>
        <v>Cargar información en aplicativo FURAG</v>
      </c>
      <c r="B36" s="621"/>
      <c r="C36" s="401"/>
      <c r="D36" s="402"/>
      <c r="E36" s="401"/>
      <c r="F36" s="402"/>
      <c r="G36" s="282"/>
      <c r="H36" s="283"/>
      <c r="I36" s="282"/>
      <c r="J36" s="283"/>
      <c r="K36" s="404"/>
      <c r="L36" s="397"/>
    </row>
    <row r="37" spans="1:12" ht="21.75" customHeight="1" x14ac:dyDescent="0.25">
      <c r="A37" s="620" t="str">
        <f>+H13</f>
        <v>Solicitar información a Dependencias según requerimiento MSPS</v>
      </c>
      <c r="B37" s="621"/>
      <c r="C37" s="401"/>
      <c r="D37" s="402"/>
      <c r="E37" s="401"/>
      <c r="F37" s="402"/>
      <c r="G37" s="282"/>
      <c r="H37" s="283"/>
      <c r="I37" s="282"/>
      <c r="J37" s="283"/>
      <c r="K37" s="404"/>
      <c r="L37" s="397"/>
    </row>
    <row r="38" spans="1:12" ht="21.75" customHeight="1" x14ac:dyDescent="0.25">
      <c r="A38" s="620" t="str">
        <f>+I13</f>
        <v>Reportar informe al Congreso, al MSPS</v>
      </c>
      <c r="B38" s="621"/>
      <c r="C38" s="401"/>
      <c r="D38" s="402"/>
      <c r="E38" s="401"/>
      <c r="F38" s="402"/>
      <c r="G38" s="282"/>
      <c r="H38" s="283"/>
      <c r="I38" s="282"/>
      <c r="J38" s="283"/>
      <c r="K38" s="404"/>
      <c r="L38" s="397"/>
    </row>
    <row r="39" spans="1:12" ht="21.75" customHeight="1" x14ac:dyDescent="0.25">
      <c r="A39" s="620" t="str">
        <f>+J13</f>
        <v>Solicitar información a Dependencias responsables de Documento Conpes</v>
      </c>
      <c r="B39" s="621"/>
      <c r="C39" s="401"/>
      <c r="D39" s="402"/>
      <c r="E39" s="401"/>
      <c r="F39" s="402"/>
      <c r="G39" s="282"/>
      <c r="H39" s="283"/>
      <c r="I39" s="282"/>
      <c r="J39" s="283"/>
      <c r="K39" s="404"/>
      <c r="L39" s="397"/>
    </row>
    <row r="40" spans="1:12" ht="21.75" customHeight="1" x14ac:dyDescent="0.25">
      <c r="A40" s="620" t="str">
        <f>+K13</f>
        <v>Revisar y enviar reporte para conceptos</v>
      </c>
      <c r="B40" s="621"/>
      <c r="C40" s="401"/>
      <c r="D40" s="402"/>
      <c r="E40" s="401"/>
      <c r="F40" s="402"/>
      <c r="G40" s="282"/>
      <c r="H40" s="283"/>
      <c r="I40" s="282"/>
      <c r="J40" s="283"/>
      <c r="K40" s="404"/>
      <c r="L40" s="397"/>
    </row>
    <row r="41" spans="1:12" ht="21.75" customHeight="1" thickBot="1" x14ac:dyDescent="0.3">
      <c r="A41" s="620" t="str">
        <f>+E14</f>
        <v>Consolidar y enviar información a Control Interno</v>
      </c>
      <c r="B41" s="621"/>
      <c r="C41" s="401"/>
      <c r="D41" s="402"/>
      <c r="E41" s="401"/>
      <c r="F41" s="402"/>
      <c r="G41" s="503"/>
      <c r="H41" s="503"/>
      <c r="I41" s="503"/>
      <c r="J41" s="503"/>
      <c r="K41" s="624"/>
      <c r="L41" s="398"/>
    </row>
    <row r="42" spans="1:12" ht="21.75" customHeight="1" x14ac:dyDescent="0.25">
      <c r="A42" s="409" t="str">
        <f>+F14</f>
        <v>Preparar la Audiencia de Rendición de Cuentas a la ciudadanía</v>
      </c>
      <c r="B42" s="409"/>
      <c r="C42" s="401"/>
      <c r="D42" s="402"/>
      <c r="E42" s="401"/>
      <c r="F42" s="402"/>
      <c r="G42" s="401"/>
      <c r="H42" s="402"/>
      <c r="I42" s="288"/>
      <c r="J42" s="288"/>
      <c r="K42" s="293"/>
      <c r="L42" s="281"/>
    </row>
    <row r="43" spans="1:12" ht="21.75" customHeight="1" thickBot="1" x14ac:dyDescent="0.3">
      <c r="A43" s="409">
        <f>+G14</f>
        <v>0</v>
      </c>
      <c r="B43" s="409"/>
      <c r="C43" s="401"/>
      <c r="D43" s="402"/>
      <c r="E43" s="401"/>
      <c r="F43" s="402"/>
      <c r="G43" s="401"/>
      <c r="H43" s="402"/>
      <c r="I43" s="288"/>
      <c r="J43" s="288"/>
      <c r="K43" s="293"/>
      <c r="L43" s="281"/>
    </row>
    <row r="44" spans="1:12" ht="18" customHeight="1" x14ac:dyDescent="0.25">
      <c r="A44" s="432" t="s">
        <v>49</v>
      </c>
      <c r="B44" s="289">
        <v>2021</v>
      </c>
      <c r="C44" s="616" t="s">
        <v>51</v>
      </c>
      <c r="D44" s="616"/>
      <c r="E44" s="617" t="s">
        <v>52</v>
      </c>
      <c r="F44" s="617"/>
      <c r="G44" s="618"/>
      <c r="H44" s="619" t="s">
        <v>53</v>
      </c>
      <c r="I44" s="98"/>
      <c r="J44" s="98"/>
      <c r="K44" s="29"/>
      <c r="L44" s="417">
        <v>11</v>
      </c>
    </row>
    <row r="45" spans="1:12" ht="19.5" customHeight="1" x14ac:dyDescent="0.25">
      <c r="A45" s="432"/>
      <c r="B45" s="30" t="s">
        <v>54</v>
      </c>
      <c r="C45" s="31" t="s">
        <v>55</v>
      </c>
      <c r="D45" s="31" t="s">
        <v>56</v>
      </c>
      <c r="E45" s="32" t="s">
        <v>57</v>
      </c>
      <c r="F45" s="33" t="s">
        <v>58</v>
      </c>
      <c r="G45" s="34" t="s">
        <v>59</v>
      </c>
      <c r="H45" s="416"/>
      <c r="I45" s="35"/>
      <c r="J45" s="36"/>
      <c r="K45" s="37"/>
      <c r="L45" s="418"/>
    </row>
    <row r="46" spans="1:12" ht="20.25" customHeight="1" x14ac:dyDescent="0.25">
      <c r="A46" s="433"/>
      <c r="B46" s="38">
        <v>1</v>
      </c>
      <c r="C46" s="614">
        <f>+D46+D47+D48+D49</f>
        <v>2.4466666666666672</v>
      </c>
      <c r="D46" s="296">
        <v>0.73333333333333361</v>
      </c>
      <c r="E46" s="297" t="s">
        <v>747</v>
      </c>
      <c r="F46" s="297">
        <v>0.73333333333333361</v>
      </c>
      <c r="G46" s="297" t="s">
        <v>748</v>
      </c>
      <c r="H46" s="40">
        <f>+SUM(C20:D43)</f>
        <v>0</v>
      </c>
      <c r="I46" s="35"/>
      <c r="J46" s="41"/>
      <c r="K46" s="37"/>
      <c r="L46" s="418"/>
    </row>
    <row r="47" spans="1:12" ht="15.75" customHeight="1" x14ac:dyDescent="0.25">
      <c r="A47" s="433"/>
      <c r="B47" s="42">
        <v>2</v>
      </c>
      <c r="C47" s="614"/>
      <c r="D47" s="278">
        <v>0.68666666666666676</v>
      </c>
      <c r="E47" s="297" t="s">
        <v>749</v>
      </c>
      <c r="F47" s="297">
        <v>0.68666666666666676</v>
      </c>
      <c r="G47" s="297" t="s">
        <v>750</v>
      </c>
      <c r="H47" s="40">
        <f>+SUM(E20:F43)</f>
        <v>0</v>
      </c>
      <c r="I47" s="35"/>
      <c r="J47" s="41"/>
      <c r="K47" s="37"/>
      <c r="L47" s="418"/>
    </row>
    <row r="48" spans="1:12" ht="17.25" customHeight="1" x14ac:dyDescent="0.3">
      <c r="A48" s="433"/>
      <c r="B48" s="42">
        <v>3</v>
      </c>
      <c r="C48" s="614"/>
      <c r="D48" s="278">
        <v>0.47333333333333344</v>
      </c>
      <c r="E48" s="297" t="s">
        <v>751</v>
      </c>
      <c r="F48" s="297">
        <v>0.47333333333333344</v>
      </c>
      <c r="G48" s="297" t="s">
        <v>752</v>
      </c>
      <c r="H48" s="40">
        <f>+SUM(G20:H43)</f>
        <v>0</v>
      </c>
      <c r="I48" s="44"/>
      <c r="J48" s="41"/>
      <c r="K48" s="37"/>
      <c r="L48" s="418"/>
    </row>
    <row r="49" spans="1:12" ht="16.5" customHeight="1" thickBot="1" x14ac:dyDescent="0.3">
      <c r="A49" s="434"/>
      <c r="B49" s="45">
        <v>4</v>
      </c>
      <c r="C49" s="615"/>
      <c r="D49" s="279">
        <v>0.55333333333333345</v>
      </c>
      <c r="E49" s="298" t="s">
        <v>753</v>
      </c>
      <c r="F49" s="298">
        <v>0.55333333333333345</v>
      </c>
      <c r="G49" s="298" t="s">
        <v>754</v>
      </c>
      <c r="H49" s="47">
        <f>+SUM(I20:J43)</f>
        <v>0</v>
      </c>
      <c r="I49" s="48"/>
      <c r="J49" s="49"/>
      <c r="K49" s="50"/>
      <c r="L49" s="418"/>
    </row>
    <row r="50" spans="1:12" ht="53.25" customHeight="1" x14ac:dyDescent="0.25">
      <c r="A50" s="51" t="s">
        <v>60</v>
      </c>
      <c r="B50" s="456" t="s">
        <v>755</v>
      </c>
      <c r="C50" s="456"/>
      <c r="D50" s="456"/>
      <c r="E50" s="456"/>
      <c r="F50" s="456"/>
      <c r="G50" s="456"/>
      <c r="H50" s="456"/>
      <c r="I50" s="456"/>
      <c r="J50" s="456"/>
      <c r="K50" s="456"/>
      <c r="L50" s="52">
        <v>12</v>
      </c>
    </row>
    <row r="51" spans="1:12" ht="115.5" customHeight="1" thickBot="1" x14ac:dyDescent="0.3">
      <c r="A51" s="284" t="s">
        <v>62</v>
      </c>
      <c r="B51" s="457" t="s">
        <v>756</v>
      </c>
      <c r="C51" s="458"/>
      <c r="D51" s="458"/>
      <c r="E51" s="458"/>
      <c r="F51" s="458"/>
      <c r="G51" s="458"/>
      <c r="H51" s="458"/>
      <c r="I51" s="458"/>
      <c r="J51" s="458"/>
      <c r="K51" s="459"/>
      <c r="L51" s="286">
        <v>13</v>
      </c>
    </row>
    <row r="52" spans="1:12" ht="30.75" customHeight="1" x14ac:dyDescent="0.25">
      <c r="A52" s="425" t="s">
        <v>64</v>
      </c>
      <c r="B52" s="409" t="s">
        <v>65</v>
      </c>
      <c r="C52" s="409"/>
      <c r="D52" s="460" t="s">
        <v>708</v>
      </c>
      <c r="E52" s="460"/>
      <c r="F52" s="460"/>
      <c r="G52" s="460"/>
      <c r="H52" s="287" t="s">
        <v>67</v>
      </c>
      <c r="I52" s="460" t="s">
        <v>456</v>
      </c>
      <c r="J52" s="460"/>
      <c r="K52" s="460"/>
      <c r="L52" s="427">
        <v>14</v>
      </c>
    </row>
    <row r="53" spans="1:12" ht="36" customHeight="1" x14ac:dyDescent="0.25">
      <c r="A53" s="425"/>
      <c r="B53" s="430" t="s">
        <v>16</v>
      </c>
      <c r="C53" s="430"/>
      <c r="D53" s="461" t="s">
        <v>5</v>
      </c>
      <c r="E53" s="462"/>
      <c r="F53" s="462"/>
      <c r="G53" s="463"/>
      <c r="H53" s="287" t="s">
        <v>70</v>
      </c>
      <c r="I53" s="472" t="s">
        <v>709</v>
      </c>
      <c r="J53" s="460"/>
      <c r="K53" s="460"/>
      <c r="L53" s="428"/>
    </row>
    <row r="54" spans="1:12" ht="30.75" customHeight="1" thickBot="1" x14ac:dyDescent="0.3">
      <c r="A54" s="425"/>
      <c r="B54" s="409" t="s">
        <v>72</v>
      </c>
      <c r="C54" s="409"/>
      <c r="D54" s="464" t="s">
        <v>710</v>
      </c>
      <c r="E54" s="465"/>
      <c r="F54" s="465"/>
      <c r="G54" s="465"/>
      <c r="H54" s="465"/>
      <c r="I54" s="465"/>
      <c r="J54" s="465"/>
      <c r="K54" s="466"/>
      <c r="L54" s="429"/>
    </row>
    <row r="55" spans="1:12" ht="30.75" customHeight="1" x14ac:dyDescent="0.25">
      <c r="A55" s="407" t="s">
        <v>73</v>
      </c>
      <c r="B55" s="409" t="s">
        <v>65</v>
      </c>
      <c r="C55" s="409"/>
      <c r="D55" s="410" t="s">
        <v>74</v>
      </c>
      <c r="E55" s="411"/>
      <c r="F55" s="411"/>
      <c r="G55" s="412"/>
      <c r="H55" s="287" t="s">
        <v>67</v>
      </c>
      <c r="I55" s="410" t="s">
        <v>75</v>
      </c>
      <c r="J55" s="411"/>
      <c r="K55" s="412"/>
      <c r="L55" s="427">
        <v>15</v>
      </c>
    </row>
    <row r="56" spans="1:12" ht="30.75" customHeight="1" thickBot="1" x14ac:dyDescent="0.3">
      <c r="A56" s="408"/>
      <c r="B56" s="436" t="s">
        <v>70</v>
      </c>
      <c r="C56" s="436"/>
      <c r="D56" s="437" t="s">
        <v>76</v>
      </c>
      <c r="E56" s="438"/>
      <c r="F56" s="438"/>
      <c r="G56" s="439"/>
      <c r="H56" s="59" t="s">
        <v>72</v>
      </c>
      <c r="I56" s="440" t="s">
        <v>77</v>
      </c>
      <c r="J56" s="438"/>
      <c r="K56" s="439"/>
      <c r="L56" s="429"/>
    </row>
  </sheetData>
  <mergeCells count="129">
    <mergeCell ref="D1:E4"/>
    <mergeCell ref="F1:H2"/>
    <mergeCell ref="I1:K2"/>
    <mergeCell ref="F3:H4"/>
    <mergeCell ref="I3:K4"/>
    <mergeCell ref="A5:K5"/>
    <mergeCell ref="B9:K9"/>
    <mergeCell ref="B10:E10"/>
    <mergeCell ref="G10:K10"/>
    <mergeCell ref="A11:A14"/>
    <mergeCell ref="B11:C14"/>
    <mergeCell ref="D11:D14"/>
    <mergeCell ref="A6:K6"/>
    <mergeCell ref="B7:E7"/>
    <mergeCell ref="G7:K7"/>
    <mergeCell ref="B8:E8"/>
    <mergeCell ref="F8:H8"/>
    <mergeCell ref="I8:K8"/>
    <mergeCell ref="B15:F15"/>
    <mergeCell ref="H15:K15"/>
    <mergeCell ref="B16:I16"/>
    <mergeCell ref="B17:C17"/>
    <mergeCell ref="A19:B19"/>
    <mergeCell ref="C19:D19"/>
    <mergeCell ref="E19:F19"/>
    <mergeCell ref="G19:H19"/>
    <mergeCell ref="I19:J19"/>
    <mergeCell ref="L19:L41"/>
    <mergeCell ref="A20:B20"/>
    <mergeCell ref="C20:D20"/>
    <mergeCell ref="E20:F20"/>
    <mergeCell ref="G20:H20"/>
    <mergeCell ref="I20:J20"/>
    <mergeCell ref="K20:K41"/>
    <mergeCell ref="A21:B21"/>
    <mergeCell ref="C21:D21"/>
    <mergeCell ref="E21:F21"/>
    <mergeCell ref="G23:H23"/>
    <mergeCell ref="I23:J23"/>
    <mergeCell ref="A24:B24"/>
    <mergeCell ref="C24:D24"/>
    <mergeCell ref="E24:F24"/>
    <mergeCell ref="G24:H24"/>
    <mergeCell ref="I24:J24"/>
    <mergeCell ref="G21:H21"/>
    <mergeCell ref="I21:J21"/>
    <mergeCell ref="A22:B22"/>
    <mergeCell ref="C22:D22"/>
    <mergeCell ref="E22:F22"/>
    <mergeCell ref="G22:H22"/>
    <mergeCell ref="I22:J22"/>
    <mergeCell ref="A25:B25"/>
    <mergeCell ref="E25:F25"/>
    <mergeCell ref="A26:B26"/>
    <mergeCell ref="E26:F26"/>
    <mergeCell ref="A27:B27"/>
    <mergeCell ref="E27:F27"/>
    <mergeCell ref="A23:B23"/>
    <mergeCell ref="C23:D23"/>
    <mergeCell ref="E23:F23"/>
    <mergeCell ref="A33:B33"/>
    <mergeCell ref="C33:D33"/>
    <mergeCell ref="E33:F33"/>
    <mergeCell ref="C34:D34"/>
    <mergeCell ref="E34:F34"/>
    <mergeCell ref="A35:B35"/>
    <mergeCell ref="C35:D35"/>
    <mergeCell ref="E35:F35"/>
    <mergeCell ref="A28:B28"/>
    <mergeCell ref="E28:F28"/>
    <mergeCell ref="E29:F29"/>
    <mergeCell ref="E30:F30"/>
    <mergeCell ref="E31:F31"/>
    <mergeCell ref="C32:D32"/>
    <mergeCell ref="E32:F32"/>
    <mergeCell ref="A38:B38"/>
    <mergeCell ref="C38:D38"/>
    <mergeCell ref="E38:F38"/>
    <mergeCell ref="A39:B39"/>
    <mergeCell ref="C39:D39"/>
    <mergeCell ref="E39:F39"/>
    <mergeCell ref="A36:B36"/>
    <mergeCell ref="C36:D36"/>
    <mergeCell ref="E36:F36"/>
    <mergeCell ref="A37:B37"/>
    <mergeCell ref="C37:D37"/>
    <mergeCell ref="E37:F37"/>
    <mergeCell ref="I41:J41"/>
    <mergeCell ref="A42:B42"/>
    <mergeCell ref="C42:D42"/>
    <mergeCell ref="E42:F42"/>
    <mergeCell ref="G42:H42"/>
    <mergeCell ref="A40:B40"/>
    <mergeCell ref="C40:D40"/>
    <mergeCell ref="E40:F40"/>
    <mergeCell ref="A41:B41"/>
    <mergeCell ref="C41:D41"/>
    <mergeCell ref="E41:F41"/>
    <mergeCell ref="A43:B43"/>
    <mergeCell ref="C43:D43"/>
    <mergeCell ref="E43:F43"/>
    <mergeCell ref="G43:H43"/>
    <mergeCell ref="A44:A49"/>
    <mergeCell ref="C44:D44"/>
    <mergeCell ref="E44:G44"/>
    <mergeCell ref="H44:H45"/>
    <mergeCell ref="G41:H41"/>
    <mergeCell ref="L44:L49"/>
    <mergeCell ref="C46:C49"/>
    <mergeCell ref="B50:K50"/>
    <mergeCell ref="B51:K51"/>
    <mergeCell ref="A52:A54"/>
    <mergeCell ref="B52:C52"/>
    <mergeCell ref="D52:G52"/>
    <mergeCell ref="I52:K52"/>
    <mergeCell ref="L52:L54"/>
    <mergeCell ref="B53:C53"/>
    <mergeCell ref="L55:L56"/>
    <mergeCell ref="B56:C56"/>
    <mergeCell ref="D56:G56"/>
    <mergeCell ref="I56:K56"/>
    <mergeCell ref="D53:G53"/>
    <mergeCell ref="I53:K53"/>
    <mergeCell ref="B54:C54"/>
    <mergeCell ref="D54:K54"/>
    <mergeCell ref="A55:A56"/>
    <mergeCell ref="B55:C55"/>
    <mergeCell ref="D55:G55"/>
    <mergeCell ref="I55:K55"/>
  </mergeCells>
  <hyperlinks>
    <hyperlink ref="I53" r:id="rId1"/>
    <hyperlink ref="A1" location="Índice!A1" display="volver"/>
    <hyperlink ref="D56" r:id="rId2" display="wcastro@ins.gov.co/svillarreal@ins.gov.co"/>
  </hyperlinks>
  <printOptions horizontalCentered="1" verticalCentered="1"/>
  <pageMargins left="0" right="0" top="0" bottom="0" header="0" footer="0"/>
  <pageSetup scale="38" orientation="portrait" r:id="rId3"/>
  <headerFooter>
    <oddFooter>&amp;C&amp;P  de  &amp;N&amp;R&amp;A</oddFooter>
  </headerFooter>
  <drawing r:id="rId4"/>
  <legacyDrawing r:id="rId5"/>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1"/>
  <sheetViews>
    <sheetView showGridLines="0" showWhiteSpace="0" view="pageBreakPreview" zoomScaleNormal="70" zoomScaleSheetLayoutView="100" workbookViewId="0"/>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80" t="s">
        <v>98</v>
      </c>
      <c r="B1" s="1"/>
      <c r="C1" s="1"/>
      <c r="D1" s="360" t="s">
        <v>0</v>
      </c>
      <c r="E1" s="361"/>
      <c r="F1" s="361" t="s">
        <v>1</v>
      </c>
      <c r="G1" s="361"/>
      <c r="H1" s="361"/>
      <c r="I1" s="361" t="s">
        <v>2</v>
      </c>
      <c r="J1" s="361"/>
      <c r="K1" s="361"/>
    </row>
    <row r="2" spans="1:12" ht="27" customHeight="1" x14ac:dyDescent="0.25">
      <c r="A2" s="1"/>
      <c r="B2" s="1"/>
      <c r="C2" s="1"/>
      <c r="D2" s="361"/>
      <c r="E2" s="361"/>
      <c r="F2" s="361"/>
      <c r="G2" s="361"/>
      <c r="H2" s="361"/>
      <c r="I2" s="361"/>
      <c r="J2" s="361"/>
      <c r="K2" s="361"/>
    </row>
    <row r="3" spans="1:12" ht="17.25" customHeight="1" x14ac:dyDescent="0.25">
      <c r="A3" s="1"/>
      <c r="B3" s="1"/>
      <c r="C3" s="1"/>
      <c r="D3" s="361"/>
      <c r="E3" s="361"/>
      <c r="F3" s="361" t="s">
        <v>3</v>
      </c>
      <c r="G3" s="361"/>
      <c r="H3" s="361"/>
      <c r="I3" s="363">
        <v>44246</v>
      </c>
      <c r="J3" s="363"/>
      <c r="K3" s="363"/>
    </row>
    <row r="4" spans="1:12" ht="17.25" customHeight="1" thickBot="1" x14ac:dyDescent="0.3">
      <c r="A4" s="1"/>
      <c r="B4" s="1"/>
      <c r="C4" s="1"/>
      <c r="D4" s="362"/>
      <c r="E4" s="362"/>
      <c r="F4" s="362"/>
      <c r="G4" s="362"/>
      <c r="H4" s="362"/>
      <c r="I4" s="364"/>
      <c r="J4" s="364"/>
      <c r="K4" s="364"/>
    </row>
    <row r="5" spans="1:12" ht="36.75" customHeight="1" thickBot="1" x14ac:dyDescent="0.3">
      <c r="A5" s="357" t="s">
        <v>4</v>
      </c>
      <c r="B5" s="358"/>
      <c r="C5" s="358"/>
      <c r="D5" s="358"/>
      <c r="E5" s="358"/>
      <c r="F5" s="358"/>
      <c r="G5" s="358"/>
      <c r="H5" s="358"/>
      <c r="I5" s="358"/>
      <c r="J5" s="358"/>
      <c r="K5" s="359"/>
      <c r="L5" s="2"/>
    </row>
    <row r="6" spans="1:12" ht="27" customHeight="1" thickBot="1" x14ac:dyDescent="0.3">
      <c r="A6" s="365" t="s">
        <v>5</v>
      </c>
      <c r="B6" s="366"/>
      <c r="C6" s="366"/>
      <c r="D6" s="366"/>
      <c r="E6" s="366"/>
      <c r="F6" s="366"/>
      <c r="G6" s="366"/>
      <c r="H6" s="366"/>
      <c r="I6" s="366"/>
      <c r="J6" s="366"/>
      <c r="K6" s="367"/>
      <c r="L6" s="2"/>
    </row>
    <row r="7" spans="1:12" ht="54" customHeight="1" thickBot="1" x14ac:dyDescent="0.3">
      <c r="A7" s="3" t="s">
        <v>6</v>
      </c>
      <c r="B7" s="447" t="s">
        <v>705</v>
      </c>
      <c r="C7" s="447"/>
      <c r="D7" s="447"/>
      <c r="E7" s="447"/>
      <c r="F7" s="4" t="s">
        <v>8</v>
      </c>
      <c r="G7" s="369" t="s">
        <v>9</v>
      </c>
      <c r="H7" s="370"/>
      <c r="I7" s="370"/>
      <c r="J7" s="370"/>
      <c r="K7" s="371"/>
      <c r="L7" s="5">
        <v>1</v>
      </c>
    </row>
    <row r="8" spans="1:12" ht="57" customHeight="1" thickBot="1" x14ac:dyDescent="0.3">
      <c r="A8" s="243" t="s">
        <v>10</v>
      </c>
      <c r="B8" s="372" t="s">
        <v>11</v>
      </c>
      <c r="C8" s="373"/>
      <c r="D8" s="373"/>
      <c r="E8" s="374"/>
      <c r="F8" s="372"/>
      <c r="G8" s="373"/>
      <c r="H8" s="374"/>
      <c r="I8" s="372"/>
      <c r="J8" s="373"/>
      <c r="K8" s="375"/>
      <c r="L8" s="5">
        <v>2</v>
      </c>
    </row>
    <row r="9" spans="1:12" ht="57.75" customHeight="1" thickBot="1" x14ac:dyDescent="0.3">
      <c r="A9" s="7" t="s">
        <v>12</v>
      </c>
      <c r="B9" s="467" t="s">
        <v>743</v>
      </c>
      <c r="C9" s="468"/>
      <c r="D9" s="468"/>
      <c r="E9" s="468"/>
      <c r="F9" s="468"/>
      <c r="G9" s="468"/>
      <c r="H9" s="468"/>
      <c r="I9" s="468"/>
      <c r="J9" s="468"/>
      <c r="K9" s="469"/>
      <c r="L9" s="5">
        <v>3</v>
      </c>
    </row>
    <row r="10" spans="1:12" ht="30" customHeight="1" thickBot="1" x14ac:dyDescent="0.3">
      <c r="A10" s="7" t="s">
        <v>14</v>
      </c>
      <c r="B10" s="379" t="s">
        <v>706</v>
      </c>
      <c r="C10" s="380"/>
      <c r="D10" s="380"/>
      <c r="E10" s="380"/>
      <c r="F10" s="243" t="s">
        <v>16</v>
      </c>
      <c r="G10" s="381" t="s">
        <v>256</v>
      </c>
      <c r="H10" s="382"/>
      <c r="I10" s="382"/>
      <c r="J10" s="382"/>
      <c r="K10" s="383"/>
      <c r="L10" s="5">
        <v>4</v>
      </c>
    </row>
    <row r="11" spans="1:12" ht="67.5" customHeight="1" thickBot="1" x14ac:dyDescent="0.3">
      <c r="A11" s="255" t="s">
        <v>18</v>
      </c>
      <c r="B11" s="638" t="s">
        <v>202</v>
      </c>
      <c r="C11" s="638"/>
      <c r="D11" s="256" t="s">
        <v>20</v>
      </c>
      <c r="E11" s="64" t="s">
        <v>742</v>
      </c>
      <c r="F11" s="64"/>
      <c r="G11" s="64"/>
      <c r="H11" s="64"/>
      <c r="I11" s="64"/>
      <c r="J11" s="64"/>
      <c r="K11" s="64"/>
      <c r="L11" s="5">
        <v>5</v>
      </c>
    </row>
    <row r="12" spans="1:12" ht="72" customHeight="1" thickBot="1" x14ac:dyDescent="0.3">
      <c r="A12" s="243" t="s">
        <v>24</v>
      </c>
      <c r="B12" s="452" t="s">
        <v>744</v>
      </c>
      <c r="C12" s="453"/>
      <c r="D12" s="453"/>
      <c r="E12" s="453"/>
      <c r="F12" s="453"/>
      <c r="G12" s="243" t="s">
        <v>26</v>
      </c>
      <c r="H12" s="452" t="s">
        <v>776</v>
      </c>
      <c r="I12" s="453"/>
      <c r="J12" s="453"/>
      <c r="K12" s="454"/>
      <c r="L12" s="5">
        <v>6</v>
      </c>
    </row>
    <row r="13" spans="1:12" ht="60" customHeight="1" thickBot="1" x14ac:dyDescent="0.3">
      <c r="A13" s="243" t="s">
        <v>28</v>
      </c>
      <c r="B13" s="452" t="s">
        <v>707</v>
      </c>
      <c r="C13" s="453"/>
      <c r="D13" s="453"/>
      <c r="E13" s="453"/>
      <c r="F13" s="453"/>
      <c r="G13" s="453"/>
      <c r="H13" s="453"/>
      <c r="I13" s="454"/>
      <c r="J13" s="243" t="s">
        <v>30</v>
      </c>
      <c r="K13" s="241" t="s">
        <v>31</v>
      </c>
      <c r="L13" s="244">
        <v>7</v>
      </c>
    </row>
    <row r="14" spans="1:12" ht="51.75" customHeight="1" thickBot="1" x14ac:dyDescent="0.3">
      <c r="A14" s="243" t="s">
        <v>32</v>
      </c>
      <c r="B14" s="625" t="s">
        <v>309</v>
      </c>
      <c r="C14" s="626"/>
      <c r="D14" s="243" t="s">
        <v>34</v>
      </c>
      <c r="E14" s="294" t="s">
        <v>249</v>
      </c>
      <c r="F14" s="243" t="s">
        <v>36</v>
      </c>
      <c r="G14" s="295">
        <v>150</v>
      </c>
      <c r="H14" s="243" t="s">
        <v>37</v>
      </c>
      <c r="I14" s="232" t="s">
        <v>775</v>
      </c>
      <c r="J14" s="243" t="s">
        <v>38</v>
      </c>
      <c r="K14" s="257">
        <v>2019</v>
      </c>
      <c r="L14" s="244">
        <v>8</v>
      </c>
    </row>
    <row r="15" spans="1:12" ht="45" customHeight="1" thickBot="1" x14ac:dyDescent="0.3">
      <c r="A15" s="17" t="s">
        <v>40</v>
      </c>
      <c r="B15" s="18" t="s">
        <v>41</v>
      </c>
      <c r="C15" s="73"/>
      <c r="D15" s="21"/>
      <c r="E15" s="21"/>
      <c r="F15" s="22" t="s">
        <v>42</v>
      </c>
      <c r="G15" s="74"/>
      <c r="H15" s="21"/>
      <c r="I15" s="21"/>
      <c r="J15" s="21"/>
      <c r="K15" s="24"/>
      <c r="L15" s="244">
        <v>9</v>
      </c>
    </row>
    <row r="16" spans="1:12" ht="18.75" customHeight="1" x14ac:dyDescent="0.25">
      <c r="A16" s="392" t="s">
        <v>43</v>
      </c>
      <c r="B16" s="393"/>
      <c r="C16" s="394" t="s">
        <v>44</v>
      </c>
      <c r="D16" s="395"/>
      <c r="E16" s="394" t="s">
        <v>45</v>
      </c>
      <c r="F16" s="395"/>
      <c r="G16" s="394" t="s">
        <v>46</v>
      </c>
      <c r="H16" s="395"/>
      <c r="I16" s="394" t="s">
        <v>47</v>
      </c>
      <c r="J16" s="395"/>
      <c r="K16" s="25" t="s">
        <v>48</v>
      </c>
      <c r="L16" s="396">
        <v>10</v>
      </c>
    </row>
    <row r="17" spans="1:12" ht="35.25" customHeight="1" x14ac:dyDescent="0.25">
      <c r="A17" s="622" t="str">
        <f>+E11</f>
        <v>puntaje obtenido por la entidad en la dimensión de Direccionamiento estratégico y planeación</v>
      </c>
      <c r="B17" s="623"/>
      <c r="C17" s="401"/>
      <c r="D17" s="402"/>
      <c r="E17" s="401"/>
      <c r="F17" s="402"/>
      <c r="G17" s="401"/>
      <c r="H17" s="402"/>
      <c r="I17" s="401"/>
      <c r="J17" s="402"/>
      <c r="K17" s="403"/>
      <c r="L17" s="397"/>
    </row>
    <row r="18" spans="1:12" ht="21.75" customHeight="1" thickBot="1" x14ac:dyDescent="0.3">
      <c r="A18" s="622">
        <f>+F11</f>
        <v>0</v>
      </c>
      <c r="B18" s="623"/>
      <c r="C18" s="401"/>
      <c r="D18" s="402"/>
      <c r="E18" s="401"/>
      <c r="F18" s="402"/>
      <c r="G18" s="401"/>
      <c r="H18" s="402"/>
      <c r="I18" s="401"/>
      <c r="J18" s="402"/>
      <c r="K18" s="404"/>
      <c r="L18" s="397"/>
    </row>
    <row r="19" spans="1:12" ht="18" customHeight="1" x14ac:dyDescent="0.25">
      <c r="A19" s="432" t="s">
        <v>49</v>
      </c>
      <c r="B19" s="258">
        <v>2021</v>
      </c>
      <c r="C19" s="616" t="s">
        <v>51</v>
      </c>
      <c r="D19" s="616"/>
      <c r="E19" s="617" t="s">
        <v>52</v>
      </c>
      <c r="F19" s="617"/>
      <c r="G19" s="618"/>
      <c r="H19" s="619" t="s">
        <v>53</v>
      </c>
      <c r="I19" s="98"/>
      <c r="J19" s="98"/>
      <c r="K19" s="29"/>
      <c r="L19" s="417">
        <v>11</v>
      </c>
    </row>
    <row r="20" spans="1:12" ht="19.5" customHeight="1" x14ac:dyDescent="0.25">
      <c r="A20" s="432"/>
      <c r="B20" s="30" t="s">
        <v>54</v>
      </c>
      <c r="C20" s="31" t="s">
        <v>55</v>
      </c>
      <c r="D20" s="31" t="s">
        <v>56</v>
      </c>
      <c r="E20" s="32" t="s">
        <v>57</v>
      </c>
      <c r="F20" s="33" t="s">
        <v>58</v>
      </c>
      <c r="G20" s="34" t="s">
        <v>59</v>
      </c>
      <c r="H20" s="416"/>
      <c r="I20" s="35"/>
      <c r="J20" s="36"/>
      <c r="K20" s="37"/>
      <c r="L20" s="418"/>
    </row>
    <row r="21" spans="1:12" ht="20.25" customHeight="1" x14ac:dyDescent="0.25">
      <c r="A21" s="433"/>
      <c r="B21" s="38">
        <v>1</v>
      </c>
      <c r="C21" s="419">
        <v>5</v>
      </c>
      <c r="D21" s="259"/>
      <c r="E21" s="260"/>
      <c r="F21" s="260"/>
      <c r="G21" s="260"/>
      <c r="H21" s="40">
        <f>+SUM(C17:D18)</f>
        <v>0</v>
      </c>
      <c r="I21" s="35"/>
      <c r="J21" s="41"/>
      <c r="K21" s="37"/>
      <c r="L21" s="418"/>
    </row>
    <row r="22" spans="1:12" ht="15.75" customHeight="1" x14ac:dyDescent="0.25">
      <c r="A22" s="433"/>
      <c r="B22" s="42">
        <v>2</v>
      </c>
      <c r="C22" s="419"/>
      <c r="D22" s="261"/>
      <c r="E22" s="260"/>
      <c r="F22" s="260"/>
      <c r="G22" s="260"/>
      <c r="H22" s="40">
        <f>+SUM(E17:F18)</f>
        <v>0</v>
      </c>
      <c r="I22" s="35"/>
      <c r="J22" s="41"/>
      <c r="K22" s="37"/>
      <c r="L22" s="418"/>
    </row>
    <row r="23" spans="1:12" ht="17.25" customHeight="1" x14ac:dyDescent="0.3">
      <c r="A23" s="433"/>
      <c r="B23" s="42">
        <v>3</v>
      </c>
      <c r="C23" s="419"/>
      <c r="D23" s="261"/>
      <c r="E23" s="260"/>
      <c r="F23" s="260"/>
      <c r="G23" s="260"/>
      <c r="H23" s="40">
        <f>+SUM(G17:H18)</f>
        <v>0</v>
      </c>
      <c r="I23" s="44"/>
      <c r="J23" s="41"/>
      <c r="K23" s="37"/>
      <c r="L23" s="418"/>
    </row>
    <row r="24" spans="1:12" ht="16.5" customHeight="1" thickBot="1" x14ac:dyDescent="0.3">
      <c r="A24" s="434"/>
      <c r="B24" s="45">
        <v>4</v>
      </c>
      <c r="C24" s="420"/>
      <c r="D24" s="46">
        <v>5</v>
      </c>
      <c r="E24" s="262">
        <v>4</v>
      </c>
      <c r="F24" s="262">
        <v>5</v>
      </c>
      <c r="G24" s="262">
        <v>5</v>
      </c>
      <c r="H24" s="47">
        <f>+SUM(I17:J18)</f>
        <v>0</v>
      </c>
      <c r="I24" s="48"/>
      <c r="J24" s="49"/>
      <c r="K24" s="50"/>
      <c r="L24" s="418"/>
    </row>
    <row r="25" spans="1:12" ht="53.25" customHeight="1" x14ac:dyDescent="0.25">
      <c r="A25" s="51" t="s">
        <v>60</v>
      </c>
      <c r="B25" s="456" t="s">
        <v>759</v>
      </c>
      <c r="C25" s="456"/>
      <c r="D25" s="456"/>
      <c r="E25" s="456"/>
      <c r="F25" s="456"/>
      <c r="G25" s="456"/>
      <c r="H25" s="456"/>
      <c r="I25" s="456"/>
      <c r="J25" s="456"/>
      <c r="K25" s="456"/>
      <c r="L25" s="52">
        <v>12</v>
      </c>
    </row>
    <row r="26" spans="1:12" ht="84" customHeight="1" thickBot="1" x14ac:dyDescent="0.3">
      <c r="A26" s="243" t="s">
        <v>62</v>
      </c>
      <c r="B26" s="457" t="s">
        <v>777</v>
      </c>
      <c r="C26" s="458"/>
      <c r="D26" s="458"/>
      <c r="E26" s="458"/>
      <c r="F26" s="458"/>
      <c r="G26" s="458"/>
      <c r="H26" s="458"/>
      <c r="I26" s="458"/>
      <c r="J26" s="458"/>
      <c r="K26" s="459"/>
      <c r="L26" s="245">
        <v>13</v>
      </c>
    </row>
    <row r="27" spans="1:12" ht="30.75" customHeight="1" x14ac:dyDescent="0.25">
      <c r="A27" s="425" t="s">
        <v>64</v>
      </c>
      <c r="B27" s="409" t="s">
        <v>65</v>
      </c>
      <c r="C27" s="409"/>
      <c r="D27" s="460" t="s">
        <v>708</v>
      </c>
      <c r="E27" s="460"/>
      <c r="F27" s="460"/>
      <c r="G27" s="460"/>
      <c r="H27" s="246" t="s">
        <v>67</v>
      </c>
      <c r="I27" s="460" t="s">
        <v>456</v>
      </c>
      <c r="J27" s="460"/>
      <c r="K27" s="460"/>
      <c r="L27" s="427">
        <v>14</v>
      </c>
    </row>
    <row r="28" spans="1:12" ht="36" customHeight="1" x14ac:dyDescent="0.25">
      <c r="A28" s="425"/>
      <c r="B28" s="430" t="s">
        <v>16</v>
      </c>
      <c r="C28" s="430"/>
      <c r="D28" s="461" t="s">
        <v>5</v>
      </c>
      <c r="E28" s="462"/>
      <c r="F28" s="462"/>
      <c r="G28" s="463"/>
      <c r="H28" s="246" t="s">
        <v>70</v>
      </c>
      <c r="I28" s="472" t="s">
        <v>709</v>
      </c>
      <c r="J28" s="460"/>
      <c r="K28" s="460"/>
      <c r="L28" s="428"/>
    </row>
    <row r="29" spans="1:12" ht="30.75" customHeight="1" thickBot="1" x14ac:dyDescent="0.3">
      <c r="A29" s="425"/>
      <c r="B29" s="409" t="s">
        <v>72</v>
      </c>
      <c r="C29" s="409"/>
      <c r="D29" s="464" t="s">
        <v>710</v>
      </c>
      <c r="E29" s="465"/>
      <c r="F29" s="465"/>
      <c r="G29" s="465"/>
      <c r="H29" s="465"/>
      <c r="I29" s="465"/>
      <c r="J29" s="465"/>
      <c r="K29" s="466"/>
      <c r="L29" s="429"/>
    </row>
    <row r="30" spans="1:12" ht="30.75" customHeight="1" x14ac:dyDescent="0.25">
      <c r="A30" s="407" t="s">
        <v>73</v>
      </c>
      <c r="B30" s="409" t="s">
        <v>65</v>
      </c>
      <c r="C30" s="409"/>
      <c r="D30" s="410" t="s">
        <v>74</v>
      </c>
      <c r="E30" s="411"/>
      <c r="F30" s="411"/>
      <c r="G30" s="412"/>
      <c r="H30" s="287" t="s">
        <v>67</v>
      </c>
      <c r="I30" s="410" t="s">
        <v>75</v>
      </c>
      <c r="J30" s="411"/>
      <c r="K30" s="412"/>
      <c r="L30" s="427">
        <v>15</v>
      </c>
    </row>
    <row r="31" spans="1:12" ht="30.75" customHeight="1" thickBot="1" x14ac:dyDescent="0.3">
      <c r="A31" s="408"/>
      <c r="B31" s="436" t="s">
        <v>70</v>
      </c>
      <c r="C31" s="436"/>
      <c r="D31" s="437" t="s">
        <v>76</v>
      </c>
      <c r="E31" s="438"/>
      <c r="F31" s="438"/>
      <c r="G31" s="439"/>
      <c r="H31" s="59" t="s">
        <v>72</v>
      </c>
      <c r="I31" s="440" t="s">
        <v>77</v>
      </c>
      <c r="J31" s="438"/>
      <c r="K31" s="439"/>
      <c r="L31" s="429"/>
    </row>
  </sheetData>
  <mergeCells count="63">
    <mergeCell ref="A5:K5"/>
    <mergeCell ref="D1:E4"/>
    <mergeCell ref="F1:H2"/>
    <mergeCell ref="I1:K2"/>
    <mergeCell ref="F3:H4"/>
    <mergeCell ref="I3:K4"/>
    <mergeCell ref="A6:K6"/>
    <mergeCell ref="B7:E7"/>
    <mergeCell ref="G7:K7"/>
    <mergeCell ref="B8:E8"/>
    <mergeCell ref="F8:H8"/>
    <mergeCell ref="I8:K8"/>
    <mergeCell ref="B9:K9"/>
    <mergeCell ref="B10:E10"/>
    <mergeCell ref="G10:K10"/>
    <mergeCell ref="B11:C11"/>
    <mergeCell ref="B12:F12"/>
    <mergeCell ref="H12:K12"/>
    <mergeCell ref="L19:L24"/>
    <mergeCell ref="C21:C24"/>
    <mergeCell ref="B13:I13"/>
    <mergeCell ref="B14:C14"/>
    <mergeCell ref="A16:B16"/>
    <mergeCell ref="C16:D16"/>
    <mergeCell ref="E16:F16"/>
    <mergeCell ref="G16:H16"/>
    <mergeCell ref="I16:J16"/>
    <mergeCell ref="L16:L18"/>
    <mergeCell ref="A17:B17"/>
    <mergeCell ref="C17:D17"/>
    <mergeCell ref="E17:F17"/>
    <mergeCell ref="G17:H17"/>
    <mergeCell ref="I17:J17"/>
    <mergeCell ref="K17:K18"/>
    <mergeCell ref="B27:C27"/>
    <mergeCell ref="D27:G27"/>
    <mergeCell ref="I27:K27"/>
    <mergeCell ref="A18:B18"/>
    <mergeCell ref="C18:D18"/>
    <mergeCell ref="E18:F18"/>
    <mergeCell ref="G18:H18"/>
    <mergeCell ref="I18:J18"/>
    <mergeCell ref="B28:C28"/>
    <mergeCell ref="D28:G28"/>
    <mergeCell ref="I28:K28"/>
    <mergeCell ref="B29:C29"/>
    <mergeCell ref="D29:K29"/>
    <mergeCell ref="L30:L31"/>
    <mergeCell ref="B31:C31"/>
    <mergeCell ref="D31:G31"/>
    <mergeCell ref="I31:K31"/>
    <mergeCell ref="A19:A24"/>
    <mergeCell ref="C19:D19"/>
    <mergeCell ref="A30:A31"/>
    <mergeCell ref="B30:C30"/>
    <mergeCell ref="D30:G30"/>
    <mergeCell ref="B25:K25"/>
    <mergeCell ref="B26:K26"/>
    <mergeCell ref="A27:A29"/>
    <mergeCell ref="E19:G19"/>
    <mergeCell ref="H19:H20"/>
    <mergeCell ref="I30:K30"/>
    <mergeCell ref="L27:L29"/>
  </mergeCells>
  <hyperlinks>
    <hyperlink ref="I28" r:id="rId1"/>
    <hyperlink ref="A1" location="Índice!A1" display="volver"/>
    <hyperlink ref="D31" r:id="rId2" display="wcastro@ins.gov.co/svillarreal@ins.gov.co"/>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5"/>
  <sheetViews>
    <sheetView showGridLines="0" showWhiteSpace="0" view="pageBreakPreview" zoomScale="70" zoomScaleNormal="70" zoomScaleSheetLayoutView="70" workbookViewId="0"/>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80" t="s">
        <v>98</v>
      </c>
      <c r="B1" s="1"/>
      <c r="C1" s="1"/>
      <c r="D1" s="360" t="s">
        <v>0</v>
      </c>
      <c r="E1" s="361"/>
      <c r="F1" s="361" t="s">
        <v>1</v>
      </c>
      <c r="G1" s="361"/>
      <c r="H1" s="361"/>
      <c r="I1" s="361" t="s">
        <v>2</v>
      </c>
      <c r="J1" s="361"/>
      <c r="K1" s="361"/>
    </row>
    <row r="2" spans="1:12" ht="27" customHeight="1" x14ac:dyDescent="0.25">
      <c r="A2" s="1"/>
      <c r="B2" s="1"/>
      <c r="C2" s="1"/>
      <c r="D2" s="361"/>
      <c r="E2" s="361"/>
      <c r="F2" s="361"/>
      <c r="G2" s="361"/>
      <c r="H2" s="361"/>
      <c r="I2" s="361"/>
      <c r="J2" s="361"/>
      <c r="K2" s="361"/>
    </row>
    <row r="3" spans="1:12" ht="17.25" customHeight="1" x14ac:dyDescent="0.25">
      <c r="A3" s="1"/>
      <c r="B3" s="1"/>
      <c r="C3" s="1"/>
      <c r="D3" s="361"/>
      <c r="E3" s="361"/>
      <c r="F3" s="361" t="s">
        <v>3</v>
      </c>
      <c r="G3" s="361"/>
      <c r="H3" s="361"/>
      <c r="I3" s="363">
        <v>44246</v>
      </c>
      <c r="J3" s="363"/>
      <c r="K3" s="363"/>
    </row>
    <row r="4" spans="1:12" ht="17.25" customHeight="1" thickBot="1" x14ac:dyDescent="0.3">
      <c r="A4" s="1"/>
      <c r="B4" s="1"/>
      <c r="C4" s="1"/>
      <c r="D4" s="362"/>
      <c r="E4" s="362"/>
      <c r="F4" s="362"/>
      <c r="G4" s="362"/>
      <c r="H4" s="362"/>
      <c r="I4" s="364"/>
      <c r="J4" s="364"/>
      <c r="K4" s="364"/>
    </row>
    <row r="5" spans="1:12" ht="36.75" customHeight="1" thickBot="1" x14ac:dyDescent="0.3">
      <c r="A5" s="357" t="s">
        <v>4</v>
      </c>
      <c r="B5" s="358"/>
      <c r="C5" s="358"/>
      <c r="D5" s="358"/>
      <c r="E5" s="358"/>
      <c r="F5" s="358"/>
      <c r="G5" s="358"/>
      <c r="H5" s="358"/>
      <c r="I5" s="358"/>
      <c r="J5" s="358"/>
      <c r="K5" s="359"/>
      <c r="L5" s="2"/>
    </row>
    <row r="6" spans="1:12" ht="27" customHeight="1" thickBot="1" x14ac:dyDescent="0.3">
      <c r="A6" s="365" t="s">
        <v>5</v>
      </c>
      <c r="B6" s="366"/>
      <c r="C6" s="366"/>
      <c r="D6" s="366"/>
      <c r="E6" s="366"/>
      <c r="F6" s="366"/>
      <c r="G6" s="366"/>
      <c r="H6" s="366"/>
      <c r="I6" s="366"/>
      <c r="J6" s="366"/>
      <c r="K6" s="367"/>
      <c r="L6" s="2"/>
    </row>
    <row r="7" spans="1:12" ht="54" customHeight="1" thickBot="1" x14ac:dyDescent="0.3">
      <c r="A7" s="3" t="s">
        <v>6</v>
      </c>
      <c r="B7" s="473" t="s">
        <v>254</v>
      </c>
      <c r="C7" s="473"/>
      <c r="D7" s="473"/>
      <c r="E7" s="473"/>
      <c r="F7" s="4" t="s">
        <v>8</v>
      </c>
      <c r="G7" s="474" t="s">
        <v>9</v>
      </c>
      <c r="H7" s="475"/>
      <c r="I7" s="475"/>
      <c r="J7" s="475"/>
      <c r="K7" s="476"/>
      <c r="L7" s="5">
        <v>1</v>
      </c>
    </row>
    <row r="8" spans="1:12" ht="57" customHeight="1" thickBot="1" x14ac:dyDescent="0.3">
      <c r="A8" s="303" t="s">
        <v>10</v>
      </c>
      <c r="B8" s="477" t="s">
        <v>11</v>
      </c>
      <c r="C8" s="478"/>
      <c r="D8" s="478"/>
      <c r="E8" s="479"/>
      <c r="F8" s="372"/>
      <c r="G8" s="373"/>
      <c r="H8" s="374"/>
      <c r="I8" s="372"/>
      <c r="J8" s="373"/>
      <c r="K8" s="375"/>
      <c r="L8" s="5">
        <v>2</v>
      </c>
    </row>
    <row r="9" spans="1:12" ht="121.5" customHeight="1" thickBot="1" x14ac:dyDescent="0.3">
      <c r="A9" s="305" t="s">
        <v>12</v>
      </c>
      <c r="B9" s="480" t="s">
        <v>761</v>
      </c>
      <c r="C9" s="481"/>
      <c r="D9" s="481"/>
      <c r="E9" s="481"/>
      <c r="F9" s="481"/>
      <c r="G9" s="481"/>
      <c r="H9" s="481"/>
      <c r="I9" s="481"/>
      <c r="J9" s="481"/>
      <c r="K9" s="482"/>
      <c r="L9" s="5">
        <v>3</v>
      </c>
    </row>
    <row r="10" spans="1:12" ht="30" customHeight="1" thickBot="1" x14ac:dyDescent="0.3">
      <c r="A10" s="305" t="s">
        <v>14</v>
      </c>
      <c r="B10" s="379" t="s">
        <v>255</v>
      </c>
      <c r="C10" s="380"/>
      <c r="D10" s="380"/>
      <c r="E10" s="380"/>
      <c r="F10" s="303" t="s">
        <v>16</v>
      </c>
      <c r="G10" s="381" t="s">
        <v>256</v>
      </c>
      <c r="H10" s="382"/>
      <c r="I10" s="382"/>
      <c r="J10" s="382"/>
      <c r="K10" s="383"/>
      <c r="L10" s="5">
        <v>4</v>
      </c>
    </row>
    <row r="11" spans="1:12" ht="67.5" customHeight="1" thickBot="1" x14ac:dyDescent="0.3">
      <c r="A11" s="303" t="s">
        <v>18</v>
      </c>
      <c r="B11" s="477" t="s">
        <v>19</v>
      </c>
      <c r="C11" s="479"/>
      <c r="D11" s="303" t="s">
        <v>20</v>
      </c>
      <c r="E11" s="105" t="s">
        <v>257</v>
      </c>
      <c r="F11" s="105" t="s">
        <v>762</v>
      </c>
      <c r="G11" s="64" t="s">
        <v>183</v>
      </c>
      <c r="H11" s="64" t="s">
        <v>105</v>
      </c>
      <c r="I11" s="64" t="s">
        <v>106</v>
      </c>
      <c r="J11" s="64" t="s">
        <v>107</v>
      </c>
      <c r="K11" s="64"/>
      <c r="L11" s="5">
        <v>5</v>
      </c>
    </row>
    <row r="12" spans="1:12" ht="117" customHeight="1" thickBot="1" x14ac:dyDescent="0.3">
      <c r="A12" s="303" t="s">
        <v>24</v>
      </c>
      <c r="B12" s="639" t="s">
        <v>258</v>
      </c>
      <c r="C12" s="640"/>
      <c r="D12" s="640"/>
      <c r="E12" s="640"/>
      <c r="F12" s="640"/>
      <c r="G12" s="303" t="s">
        <v>26</v>
      </c>
      <c r="H12" s="384" t="s">
        <v>259</v>
      </c>
      <c r="I12" s="385"/>
      <c r="J12" s="385"/>
      <c r="K12" s="389"/>
      <c r="L12" s="5">
        <v>6</v>
      </c>
    </row>
    <row r="13" spans="1:12" ht="60" customHeight="1" thickBot="1" x14ac:dyDescent="0.3">
      <c r="A13" s="303" t="s">
        <v>28</v>
      </c>
      <c r="B13" s="384" t="s">
        <v>260</v>
      </c>
      <c r="C13" s="385"/>
      <c r="D13" s="385"/>
      <c r="E13" s="385"/>
      <c r="F13" s="385"/>
      <c r="G13" s="385"/>
      <c r="H13" s="385"/>
      <c r="I13" s="389"/>
      <c r="J13" s="303" t="s">
        <v>30</v>
      </c>
      <c r="K13" s="304" t="s">
        <v>31</v>
      </c>
      <c r="L13" s="299">
        <v>7</v>
      </c>
    </row>
    <row r="14" spans="1:12" ht="51.75" customHeight="1" thickBot="1" x14ac:dyDescent="0.3">
      <c r="A14" s="303" t="s">
        <v>32</v>
      </c>
      <c r="B14" s="641" t="s">
        <v>33</v>
      </c>
      <c r="C14" s="642"/>
      <c r="D14" s="303" t="s">
        <v>34</v>
      </c>
      <c r="E14" s="106" t="s">
        <v>35</v>
      </c>
      <c r="F14" s="303" t="s">
        <v>36</v>
      </c>
      <c r="G14" s="107">
        <v>0</v>
      </c>
      <c r="H14" s="303" t="s">
        <v>37</v>
      </c>
      <c r="I14" s="108">
        <v>66.8</v>
      </c>
      <c r="J14" s="303" t="s">
        <v>38</v>
      </c>
      <c r="K14" s="109">
        <v>2020</v>
      </c>
      <c r="L14" s="299">
        <v>8</v>
      </c>
    </row>
    <row r="15" spans="1:12" ht="45" customHeight="1" thickBot="1" x14ac:dyDescent="0.3">
      <c r="A15" s="17" t="s">
        <v>40</v>
      </c>
      <c r="B15" s="18" t="s">
        <v>41</v>
      </c>
      <c r="C15" s="73">
        <v>2019</v>
      </c>
      <c r="D15" s="21"/>
      <c r="E15" s="21"/>
      <c r="F15" s="22" t="s">
        <v>42</v>
      </c>
      <c r="G15" s="74">
        <v>2022</v>
      </c>
      <c r="H15" s="21"/>
      <c r="I15" s="21"/>
      <c r="J15" s="21"/>
      <c r="K15" s="24"/>
      <c r="L15" s="299">
        <v>9</v>
      </c>
    </row>
    <row r="16" spans="1:12" ht="18.75" customHeight="1" x14ac:dyDescent="0.25">
      <c r="A16" s="392" t="s">
        <v>43</v>
      </c>
      <c r="B16" s="393"/>
      <c r="C16" s="394" t="s">
        <v>44</v>
      </c>
      <c r="D16" s="395"/>
      <c r="E16" s="394" t="s">
        <v>45</v>
      </c>
      <c r="F16" s="395"/>
      <c r="G16" s="394" t="s">
        <v>46</v>
      </c>
      <c r="H16" s="395"/>
      <c r="I16" s="394" t="s">
        <v>47</v>
      </c>
      <c r="J16" s="395"/>
      <c r="K16" s="25" t="s">
        <v>48</v>
      </c>
      <c r="L16" s="396">
        <v>10</v>
      </c>
    </row>
    <row r="17" spans="1:12" ht="35.25" customHeight="1" x14ac:dyDescent="0.25">
      <c r="A17" s="399" t="str">
        <f>+E11</f>
        <v>Solicitudes recibidas para administración documental</v>
      </c>
      <c r="B17" s="400"/>
      <c r="C17" s="643"/>
      <c r="D17" s="644"/>
      <c r="E17" s="643"/>
      <c r="F17" s="644"/>
      <c r="G17" s="643"/>
      <c r="H17" s="644"/>
      <c r="I17" s="643"/>
      <c r="J17" s="644"/>
      <c r="K17" s="403"/>
      <c r="L17" s="397"/>
    </row>
    <row r="18" spans="1:12" ht="21.75" customHeight="1" x14ac:dyDescent="0.25">
      <c r="A18" s="399" t="str">
        <f>+F11</f>
        <v>Total de solicitudes sin devoluciones para ajustes</v>
      </c>
      <c r="B18" s="400"/>
      <c r="C18" s="643"/>
      <c r="D18" s="644"/>
      <c r="E18" s="643"/>
      <c r="F18" s="644"/>
      <c r="G18" s="643"/>
      <c r="H18" s="644"/>
      <c r="I18" s="643"/>
      <c r="J18" s="644"/>
      <c r="K18" s="404"/>
      <c r="L18" s="397"/>
    </row>
    <row r="19" spans="1:12" ht="21.75" customHeight="1" x14ac:dyDescent="0.25">
      <c r="A19" s="399" t="str">
        <f>+G11</f>
        <v>Variable 3</v>
      </c>
      <c r="B19" s="400"/>
      <c r="C19" s="643"/>
      <c r="D19" s="644"/>
      <c r="E19" s="643"/>
      <c r="F19" s="644"/>
      <c r="G19" s="643"/>
      <c r="H19" s="644"/>
      <c r="I19" s="643"/>
      <c r="J19" s="644"/>
      <c r="K19" s="404"/>
      <c r="L19" s="397"/>
    </row>
    <row r="20" spans="1:12" ht="21.75" customHeight="1" x14ac:dyDescent="0.25">
      <c r="A20" s="399" t="str">
        <f>+H11</f>
        <v>Variable 4</v>
      </c>
      <c r="B20" s="400"/>
      <c r="C20" s="643"/>
      <c r="D20" s="644"/>
      <c r="E20" s="643"/>
      <c r="F20" s="644"/>
      <c r="G20" s="643"/>
      <c r="H20" s="644"/>
      <c r="I20" s="643"/>
      <c r="J20" s="644"/>
      <c r="K20" s="404"/>
      <c r="L20" s="397"/>
    </row>
    <row r="21" spans="1:12" ht="21.75" customHeight="1" x14ac:dyDescent="0.25">
      <c r="A21" s="399" t="str">
        <f>+I11</f>
        <v>Variable 5</v>
      </c>
      <c r="B21" s="400"/>
      <c r="C21" s="643"/>
      <c r="D21" s="644"/>
      <c r="E21" s="643"/>
      <c r="F21" s="644"/>
      <c r="G21" s="643"/>
      <c r="H21" s="644"/>
      <c r="I21" s="643"/>
      <c r="J21" s="644"/>
      <c r="K21" s="404"/>
      <c r="L21" s="397"/>
    </row>
    <row r="22" spans="1:12" ht="21.75" customHeight="1" thickBot="1" x14ac:dyDescent="0.3">
      <c r="A22" s="399" t="str">
        <f>+J11</f>
        <v>Variable 6</v>
      </c>
      <c r="B22" s="400"/>
      <c r="C22" s="645"/>
      <c r="D22" s="646"/>
      <c r="E22" s="645"/>
      <c r="F22" s="646"/>
      <c r="G22" s="645"/>
      <c r="H22" s="646"/>
      <c r="I22" s="645"/>
      <c r="J22" s="646"/>
      <c r="K22" s="404"/>
      <c r="L22" s="398"/>
    </row>
    <row r="23" spans="1:12" ht="18" customHeight="1" x14ac:dyDescent="0.25">
      <c r="A23" s="431" t="s">
        <v>49</v>
      </c>
      <c r="B23" s="302" t="s">
        <v>50</v>
      </c>
      <c r="C23" s="435" t="s">
        <v>51</v>
      </c>
      <c r="D23" s="435"/>
      <c r="E23" s="413" t="s">
        <v>52</v>
      </c>
      <c r="F23" s="413"/>
      <c r="G23" s="414"/>
      <c r="H23" s="415" t="s">
        <v>53</v>
      </c>
      <c r="I23" s="28"/>
      <c r="J23" s="28"/>
      <c r="K23" s="29"/>
      <c r="L23" s="417">
        <v>11</v>
      </c>
    </row>
    <row r="24" spans="1:12" ht="19.5" customHeight="1" x14ac:dyDescent="0.25">
      <c r="A24" s="432"/>
      <c r="B24" s="30" t="s">
        <v>54</v>
      </c>
      <c r="C24" s="31" t="s">
        <v>55</v>
      </c>
      <c r="D24" s="31" t="s">
        <v>56</v>
      </c>
      <c r="E24" s="32" t="s">
        <v>57</v>
      </c>
      <c r="F24" s="33" t="s">
        <v>58</v>
      </c>
      <c r="G24" s="34" t="s">
        <v>59</v>
      </c>
      <c r="H24" s="416"/>
      <c r="I24" s="35"/>
      <c r="J24" s="36"/>
      <c r="K24" s="37"/>
      <c r="L24" s="418"/>
    </row>
    <row r="25" spans="1:12" ht="20.25" customHeight="1" x14ac:dyDescent="0.25">
      <c r="A25" s="433"/>
      <c r="B25" s="38">
        <v>1</v>
      </c>
      <c r="C25" s="501">
        <v>0.65</v>
      </c>
      <c r="D25" s="39">
        <v>68</v>
      </c>
      <c r="E25" s="110">
        <v>62</v>
      </c>
      <c r="F25" s="110">
        <v>68</v>
      </c>
      <c r="G25" s="110">
        <v>70</v>
      </c>
      <c r="H25" s="111"/>
      <c r="I25" s="35"/>
      <c r="J25" s="41"/>
      <c r="K25" s="37"/>
      <c r="L25" s="418"/>
    </row>
    <row r="26" spans="1:12" ht="15.75" customHeight="1" x14ac:dyDescent="0.25">
      <c r="A26" s="433"/>
      <c r="B26" s="42">
        <v>2</v>
      </c>
      <c r="C26" s="419"/>
      <c r="D26" s="39">
        <v>63</v>
      </c>
      <c r="E26" s="110">
        <v>55</v>
      </c>
      <c r="F26" s="110">
        <v>62</v>
      </c>
      <c r="G26" s="110">
        <v>63</v>
      </c>
      <c r="H26" s="111"/>
      <c r="I26" s="35"/>
      <c r="J26" s="41"/>
      <c r="K26" s="37"/>
      <c r="L26" s="418"/>
    </row>
    <row r="27" spans="1:12" ht="17.25" customHeight="1" x14ac:dyDescent="0.3">
      <c r="A27" s="433"/>
      <c r="B27" s="42">
        <v>3</v>
      </c>
      <c r="C27" s="419"/>
      <c r="D27" s="39">
        <v>64</v>
      </c>
      <c r="E27" s="110">
        <v>58</v>
      </c>
      <c r="F27" s="110">
        <v>63</v>
      </c>
      <c r="G27" s="110">
        <v>64</v>
      </c>
      <c r="H27" s="111"/>
      <c r="I27" s="44"/>
      <c r="J27" s="41"/>
      <c r="K27" s="37"/>
      <c r="L27" s="418"/>
    </row>
    <row r="28" spans="1:12" ht="16.5" customHeight="1" thickBot="1" x14ac:dyDescent="0.3">
      <c r="A28" s="434"/>
      <c r="B28" s="45">
        <v>4</v>
      </c>
      <c r="C28" s="420"/>
      <c r="D28" s="39">
        <v>65</v>
      </c>
      <c r="E28" s="110">
        <v>60</v>
      </c>
      <c r="F28" s="110">
        <v>64</v>
      </c>
      <c r="G28" s="110">
        <v>65</v>
      </c>
      <c r="H28" s="112"/>
      <c r="I28" s="48"/>
      <c r="J28" s="49"/>
      <c r="K28" s="50"/>
      <c r="L28" s="418"/>
    </row>
    <row r="29" spans="1:12" ht="126" customHeight="1" x14ac:dyDescent="0.25">
      <c r="A29" s="51" t="s">
        <v>60</v>
      </c>
      <c r="B29" s="647" t="s">
        <v>763</v>
      </c>
      <c r="C29" s="647"/>
      <c r="D29" s="647"/>
      <c r="E29" s="647"/>
      <c r="F29" s="647"/>
      <c r="G29" s="647"/>
      <c r="H29" s="647"/>
      <c r="I29" s="647"/>
      <c r="J29" s="647"/>
      <c r="K29" s="647"/>
      <c r="L29" s="52">
        <v>12</v>
      </c>
    </row>
    <row r="30" spans="1:12" ht="115.5" customHeight="1" thickBot="1" x14ac:dyDescent="0.3">
      <c r="A30" s="303" t="s">
        <v>62</v>
      </c>
      <c r="B30" s="457"/>
      <c r="C30" s="458"/>
      <c r="D30" s="458"/>
      <c r="E30" s="458"/>
      <c r="F30" s="458"/>
      <c r="G30" s="458"/>
      <c r="H30" s="458"/>
      <c r="I30" s="458"/>
      <c r="J30" s="458"/>
      <c r="K30" s="459"/>
      <c r="L30" s="300">
        <v>13</v>
      </c>
    </row>
    <row r="31" spans="1:12" ht="30.75" customHeight="1" x14ac:dyDescent="0.25">
      <c r="A31" s="425" t="s">
        <v>64</v>
      </c>
      <c r="B31" s="409" t="s">
        <v>65</v>
      </c>
      <c r="C31" s="409"/>
      <c r="D31" s="648" t="s">
        <v>261</v>
      </c>
      <c r="E31" s="648"/>
      <c r="F31" s="648"/>
      <c r="G31" s="648"/>
      <c r="H31" s="301" t="s">
        <v>67</v>
      </c>
      <c r="I31" s="460" t="s">
        <v>262</v>
      </c>
      <c r="J31" s="460"/>
      <c r="K31" s="460"/>
      <c r="L31" s="427">
        <v>14</v>
      </c>
    </row>
    <row r="32" spans="1:12" ht="36" customHeight="1" x14ac:dyDescent="0.25">
      <c r="A32" s="425"/>
      <c r="B32" s="430" t="s">
        <v>16</v>
      </c>
      <c r="C32" s="430"/>
      <c r="D32" s="649" t="s">
        <v>263</v>
      </c>
      <c r="E32" s="650"/>
      <c r="F32" s="650"/>
      <c r="G32" s="651"/>
      <c r="H32" s="301" t="s">
        <v>70</v>
      </c>
      <c r="I32" s="472" t="s">
        <v>264</v>
      </c>
      <c r="J32" s="460"/>
      <c r="K32" s="460"/>
      <c r="L32" s="428"/>
    </row>
    <row r="33" spans="1:12" ht="30.75" customHeight="1" thickBot="1" x14ac:dyDescent="0.3">
      <c r="A33" s="425"/>
      <c r="B33" s="409" t="s">
        <v>72</v>
      </c>
      <c r="C33" s="409"/>
      <c r="D33" s="652">
        <v>1226</v>
      </c>
      <c r="E33" s="653"/>
      <c r="F33" s="653"/>
      <c r="G33" s="653"/>
      <c r="H33" s="653"/>
      <c r="I33" s="653"/>
      <c r="J33" s="653"/>
      <c r="K33" s="654"/>
      <c r="L33" s="429"/>
    </row>
    <row r="34" spans="1:12" ht="30.75" customHeight="1" x14ac:dyDescent="0.25">
      <c r="A34" s="407" t="s">
        <v>73</v>
      </c>
      <c r="B34" s="409" t="s">
        <v>65</v>
      </c>
      <c r="C34" s="409"/>
      <c r="D34" s="410" t="s">
        <v>74</v>
      </c>
      <c r="E34" s="411"/>
      <c r="F34" s="411"/>
      <c r="G34" s="412"/>
      <c r="H34" s="301" t="s">
        <v>67</v>
      </c>
      <c r="I34" s="410" t="s">
        <v>75</v>
      </c>
      <c r="J34" s="411"/>
      <c r="K34" s="412"/>
      <c r="L34" s="427">
        <v>15</v>
      </c>
    </row>
    <row r="35" spans="1:12" ht="30.75" customHeight="1" thickBot="1" x14ac:dyDescent="0.3">
      <c r="A35" s="408"/>
      <c r="B35" s="436" t="s">
        <v>70</v>
      </c>
      <c r="C35" s="436"/>
      <c r="D35" s="437" t="s">
        <v>76</v>
      </c>
      <c r="E35" s="438"/>
      <c r="F35" s="438"/>
      <c r="G35" s="439"/>
      <c r="H35" s="59" t="s">
        <v>72</v>
      </c>
      <c r="I35" s="440" t="s">
        <v>77</v>
      </c>
      <c r="J35" s="438"/>
      <c r="K35" s="439"/>
      <c r="L35" s="429"/>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I32" r:id="rId1"/>
    <hyperlink ref="D35" r:id="rId2" display="wcastro@ins.gov.co/svillarreal@ins.gov.co"/>
    <hyperlink ref="A1" location="Índice!A1" display="volver"/>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5"/>
  <sheetViews>
    <sheetView showGridLines="0" showWhiteSpace="0" zoomScaleNormal="100" zoomScaleSheetLayoutView="93" workbookViewId="0"/>
  </sheetViews>
  <sheetFormatPr baseColWidth="10" defaultColWidth="11"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80" t="s">
        <v>98</v>
      </c>
      <c r="B1" s="1"/>
      <c r="C1" s="1"/>
      <c r="D1" s="360" t="s">
        <v>0</v>
      </c>
      <c r="E1" s="361"/>
      <c r="F1" s="361" t="s">
        <v>1</v>
      </c>
      <c r="G1" s="361"/>
      <c r="H1" s="361"/>
      <c r="I1" s="361" t="s">
        <v>2</v>
      </c>
      <c r="J1" s="361"/>
      <c r="K1" s="361"/>
    </row>
    <row r="2" spans="1:12" ht="27" customHeight="1" x14ac:dyDescent="0.25">
      <c r="A2" s="1"/>
      <c r="B2" s="1"/>
      <c r="C2" s="1"/>
      <c r="D2" s="361"/>
      <c r="E2" s="361"/>
      <c r="F2" s="361"/>
      <c r="G2" s="361"/>
      <c r="H2" s="361"/>
      <c r="I2" s="361"/>
      <c r="J2" s="361"/>
      <c r="K2" s="361"/>
    </row>
    <row r="3" spans="1:12" ht="17.25" customHeight="1" x14ac:dyDescent="0.25">
      <c r="A3" s="1"/>
      <c r="B3" s="1"/>
      <c r="C3" s="1"/>
      <c r="D3" s="361"/>
      <c r="E3" s="361"/>
      <c r="F3" s="361" t="s">
        <v>3</v>
      </c>
      <c r="G3" s="361"/>
      <c r="H3" s="361"/>
      <c r="I3" s="363">
        <v>44246</v>
      </c>
      <c r="J3" s="363"/>
      <c r="K3" s="363"/>
    </row>
    <row r="4" spans="1:12" ht="17.25" customHeight="1" thickBot="1" x14ac:dyDescent="0.3">
      <c r="A4" s="1"/>
      <c r="B4" s="1"/>
      <c r="C4" s="1"/>
      <c r="D4" s="362"/>
      <c r="E4" s="362"/>
      <c r="F4" s="362"/>
      <c r="G4" s="362"/>
      <c r="H4" s="362"/>
      <c r="I4" s="364"/>
      <c r="J4" s="364"/>
      <c r="K4" s="364"/>
    </row>
    <row r="5" spans="1:12" ht="36.75" customHeight="1" thickBot="1" x14ac:dyDescent="0.3">
      <c r="A5" s="357" t="s">
        <v>4</v>
      </c>
      <c r="B5" s="358"/>
      <c r="C5" s="358"/>
      <c r="D5" s="358"/>
      <c r="E5" s="358"/>
      <c r="F5" s="358"/>
      <c r="G5" s="358"/>
      <c r="H5" s="358"/>
      <c r="I5" s="358"/>
      <c r="J5" s="358"/>
      <c r="K5" s="359"/>
      <c r="L5" s="2"/>
    </row>
    <row r="6" spans="1:12" ht="27" customHeight="1" thickBot="1" x14ac:dyDescent="0.3">
      <c r="A6" s="365" t="s">
        <v>5</v>
      </c>
      <c r="B6" s="366"/>
      <c r="C6" s="366"/>
      <c r="D6" s="366"/>
      <c r="E6" s="366"/>
      <c r="F6" s="366"/>
      <c r="G6" s="366"/>
      <c r="H6" s="366"/>
      <c r="I6" s="366"/>
      <c r="J6" s="366"/>
      <c r="K6" s="367"/>
      <c r="L6" s="2"/>
    </row>
    <row r="7" spans="1:12" ht="54" customHeight="1" thickBot="1" x14ac:dyDescent="0.3">
      <c r="A7" s="3" t="s">
        <v>6</v>
      </c>
      <c r="B7" s="692" t="s">
        <v>627</v>
      </c>
      <c r="C7" s="692"/>
      <c r="D7" s="692"/>
      <c r="E7" s="692"/>
      <c r="F7" s="4" t="s">
        <v>8</v>
      </c>
      <c r="G7" s="693" t="s">
        <v>628</v>
      </c>
      <c r="H7" s="694"/>
      <c r="I7" s="694"/>
      <c r="J7" s="694"/>
      <c r="K7" s="695"/>
      <c r="L7" s="5">
        <v>1</v>
      </c>
    </row>
    <row r="8" spans="1:12" ht="57" customHeight="1" thickBot="1" x14ac:dyDescent="0.3">
      <c r="A8" s="306" t="s">
        <v>10</v>
      </c>
      <c r="B8" s="690" t="s">
        <v>345</v>
      </c>
      <c r="C8" s="696"/>
      <c r="D8" s="696"/>
      <c r="E8" s="691"/>
      <c r="F8" s="690"/>
      <c r="G8" s="696"/>
      <c r="H8" s="691"/>
      <c r="I8" s="690"/>
      <c r="J8" s="696"/>
      <c r="K8" s="697"/>
      <c r="L8" s="5">
        <v>2</v>
      </c>
    </row>
    <row r="9" spans="1:12" ht="57.75" customHeight="1" thickBot="1" x14ac:dyDescent="0.3">
      <c r="A9" s="310" t="s">
        <v>12</v>
      </c>
      <c r="B9" s="682" t="s">
        <v>629</v>
      </c>
      <c r="C9" s="683"/>
      <c r="D9" s="683"/>
      <c r="E9" s="683"/>
      <c r="F9" s="683"/>
      <c r="G9" s="683"/>
      <c r="H9" s="683"/>
      <c r="I9" s="683"/>
      <c r="J9" s="683"/>
      <c r="K9" s="684"/>
      <c r="L9" s="5">
        <v>3</v>
      </c>
    </row>
    <row r="10" spans="1:12" ht="30" customHeight="1" thickBot="1" x14ac:dyDescent="0.3">
      <c r="A10" s="310" t="s">
        <v>14</v>
      </c>
      <c r="B10" s="685" t="s">
        <v>630</v>
      </c>
      <c r="C10" s="686"/>
      <c r="D10" s="686"/>
      <c r="E10" s="686"/>
      <c r="F10" s="306" t="s">
        <v>16</v>
      </c>
      <c r="G10" s="687" t="s">
        <v>631</v>
      </c>
      <c r="H10" s="688"/>
      <c r="I10" s="688"/>
      <c r="J10" s="688"/>
      <c r="K10" s="689"/>
      <c r="L10" s="5">
        <v>4</v>
      </c>
    </row>
    <row r="11" spans="1:12" ht="67.5" customHeight="1" thickBot="1" x14ac:dyDescent="0.3">
      <c r="A11" s="306" t="s">
        <v>18</v>
      </c>
      <c r="B11" s="690" t="s">
        <v>19</v>
      </c>
      <c r="C11" s="691"/>
      <c r="D11" s="306" t="s">
        <v>20</v>
      </c>
      <c r="E11" s="319" t="s">
        <v>632</v>
      </c>
      <c r="F11" s="319" t="s">
        <v>269</v>
      </c>
      <c r="G11" s="319" t="s">
        <v>183</v>
      </c>
      <c r="H11" s="319" t="s">
        <v>105</v>
      </c>
      <c r="I11" s="319" t="s">
        <v>106</v>
      </c>
      <c r="J11" s="319" t="s">
        <v>107</v>
      </c>
      <c r="K11" s="319"/>
      <c r="L11" s="5">
        <v>5</v>
      </c>
    </row>
    <row r="12" spans="1:12" ht="117" customHeight="1" thickBot="1" x14ac:dyDescent="0.3">
      <c r="A12" s="306" t="s">
        <v>24</v>
      </c>
      <c r="B12" s="677" t="s">
        <v>633</v>
      </c>
      <c r="C12" s="678"/>
      <c r="D12" s="678"/>
      <c r="E12" s="678"/>
      <c r="F12" s="678"/>
      <c r="G12" s="306" t="s">
        <v>26</v>
      </c>
      <c r="H12" s="677" t="s">
        <v>634</v>
      </c>
      <c r="I12" s="678"/>
      <c r="J12" s="678"/>
      <c r="K12" s="679"/>
      <c r="L12" s="5">
        <v>6</v>
      </c>
    </row>
    <row r="13" spans="1:12" ht="60" customHeight="1" thickBot="1" x14ac:dyDescent="0.3">
      <c r="A13" s="306" t="s">
        <v>28</v>
      </c>
      <c r="B13" s="677" t="s">
        <v>635</v>
      </c>
      <c r="C13" s="678"/>
      <c r="D13" s="678"/>
      <c r="E13" s="678"/>
      <c r="F13" s="678"/>
      <c r="G13" s="678"/>
      <c r="H13" s="678"/>
      <c r="I13" s="679"/>
      <c r="J13" s="306" t="s">
        <v>30</v>
      </c>
      <c r="K13" s="320" t="s">
        <v>273</v>
      </c>
      <c r="L13" s="307">
        <v>7</v>
      </c>
    </row>
    <row r="14" spans="1:12" ht="51.75" customHeight="1" thickBot="1" x14ac:dyDescent="0.3">
      <c r="A14" s="306" t="s">
        <v>32</v>
      </c>
      <c r="B14" s="680" t="s">
        <v>33</v>
      </c>
      <c r="C14" s="681"/>
      <c r="D14" s="306" t="s">
        <v>34</v>
      </c>
      <c r="E14" s="321" t="s">
        <v>274</v>
      </c>
      <c r="F14" s="306" t="s">
        <v>36</v>
      </c>
      <c r="G14" s="322">
        <v>20</v>
      </c>
      <c r="H14" s="306" t="s">
        <v>37</v>
      </c>
      <c r="I14" s="323">
        <v>297</v>
      </c>
      <c r="J14" s="306" t="s">
        <v>38</v>
      </c>
      <c r="K14" s="324" t="s">
        <v>636</v>
      </c>
      <c r="L14" s="307">
        <v>8</v>
      </c>
    </row>
    <row r="15" spans="1:12" ht="45" customHeight="1" thickBot="1" x14ac:dyDescent="0.3">
      <c r="A15" s="17" t="s">
        <v>40</v>
      </c>
      <c r="B15" s="18" t="s">
        <v>41</v>
      </c>
      <c r="C15" s="325">
        <v>39814</v>
      </c>
      <c r="D15" s="21"/>
      <c r="E15" s="21"/>
      <c r="F15" s="22" t="s">
        <v>42</v>
      </c>
      <c r="G15" s="326">
        <v>44196</v>
      </c>
      <c r="H15" s="21"/>
      <c r="I15" s="21"/>
      <c r="J15" s="21"/>
      <c r="K15" s="24"/>
      <c r="L15" s="307">
        <v>9</v>
      </c>
    </row>
    <row r="16" spans="1:12" ht="18.75" customHeight="1" x14ac:dyDescent="0.25">
      <c r="A16" s="392" t="s">
        <v>43</v>
      </c>
      <c r="B16" s="393"/>
      <c r="C16" s="394" t="s">
        <v>44</v>
      </c>
      <c r="D16" s="395"/>
      <c r="E16" s="394" t="s">
        <v>45</v>
      </c>
      <c r="F16" s="395"/>
      <c r="G16" s="394" t="s">
        <v>46</v>
      </c>
      <c r="H16" s="395"/>
      <c r="I16" s="394" t="s">
        <v>47</v>
      </c>
      <c r="J16" s="395"/>
      <c r="K16" s="25" t="s">
        <v>48</v>
      </c>
      <c r="L16" s="396">
        <v>10</v>
      </c>
    </row>
    <row r="17" spans="1:12" ht="35.25" customHeight="1" x14ac:dyDescent="0.25">
      <c r="A17" s="399" t="str">
        <f>+E11</f>
        <v>Sumatoria de  productos de nuevo conocimiento generados en el período de evaluación</v>
      </c>
      <c r="B17" s="400"/>
      <c r="C17" s="673"/>
      <c r="D17" s="674"/>
      <c r="E17" s="673"/>
      <c r="F17" s="674"/>
      <c r="G17" s="673"/>
      <c r="H17" s="674"/>
      <c r="I17" s="673"/>
      <c r="J17" s="674"/>
      <c r="K17" s="675"/>
      <c r="L17" s="397"/>
    </row>
    <row r="18" spans="1:12" ht="21.75" customHeight="1" x14ac:dyDescent="0.25">
      <c r="A18" s="399" t="str">
        <f>+F11</f>
        <v>Variable 2</v>
      </c>
      <c r="B18" s="400"/>
      <c r="C18" s="673"/>
      <c r="D18" s="674"/>
      <c r="E18" s="673"/>
      <c r="F18" s="674"/>
      <c r="G18" s="673"/>
      <c r="H18" s="674"/>
      <c r="I18" s="673"/>
      <c r="J18" s="674"/>
      <c r="K18" s="676"/>
      <c r="L18" s="397"/>
    </row>
    <row r="19" spans="1:12" ht="21.75" customHeight="1" x14ac:dyDescent="0.25">
      <c r="A19" s="399" t="str">
        <f>+G11</f>
        <v>Variable 3</v>
      </c>
      <c r="B19" s="400"/>
      <c r="C19" s="673"/>
      <c r="D19" s="674"/>
      <c r="E19" s="673"/>
      <c r="F19" s="674"/>
      <c r="G19" s="673"/>
      <c r="H19" s="674"/>
      <c r="I19" s="673"/>
      <c r="J19" s="674"/>
      <c r="K19" s="676"/>
      <c r="L19" s="397"/>
    </row>
    <row r="20" spans="1:12" ht="21.75" customHeight="1" x14ac:dyDescent="0.25">
      <c r="A20" s="399" t="str">
        <f>+H11</f>
        <v>Variable 4</v>
      </c>
      <c r="B20" s="400"/>
      <c r="C20" s="673"/>
      <c r="D20" s="674"/>
      <c r="E20" s="673"/>
      <c r="F20" s="674"/>
      <c r="G20" s="673"/>
      <c r="H20" s="674"/>
      <c r="I20" s="673"/>
      <c r="J20" s="674"/>
      <c r="K20" s="676"/>
      <c r="L20" s="397"/>
    </row>
    <row r="21" spans="1:12" ht="21.75" customHeight="1" x14ac:dyDescent="0.25">
      <c r="A21" s="399" t="str">
        <f>+I11</f>
        <v>Variable 5</v>
      </c>
      <c r="B21" s="400"/>
      <c r="C21" s="673"/>
      <c r="D21" s="674"/>
      <c r="E21" s="673"/>
      <c r="F21" s="674"/>
      <c r="G21" s="673"/>
      <c r="H21" s="674"/>
      <c r="I21" s="673"/>
      <c r="J21" s="674"/>
      <c r="K21" s="676"/>
      <c r="L21" s="397"/>
    </row>
    <row r="22" spans="1:12" ht="21.75" customHeight="1" thickBot="1" x14ac:dyDescent="0.3">
      <c r="A22" s="399" t="str">
        <f>+J11</f>
        <v>Variable 6</v>
      </c>
      <c r="B22" s="400"/>
      <c r="C22" s="671"/>
      <c r="D22" s="672"/>
      <c r="E22" s="671"/>
      <c r="F22" s="672"/>
      <c r="G22" s="671"/>
      <c r="H22" s="672"/>
      <c r="I22" s="671"/>
      <c r="J22" s="672"/>
      <c r="K22" s="676"/>
      <c r="L22" s="398"/>
    </row>
    <row r="23" spans="1:12" ht="18" customHeight="1" x14ac:dyDescent="0.25">
      <c r="A23" s="431" t="s">
        <v>49</v>
      </c>
      <c r="B23" s="327" t="s">
        <v>50</v>
      </c>
      <c r="C23" s="666" t="s">
        <v>51</v>
      </c>
      <c r="D23" s="666"/>
      <c r="E23" s="667" t="s">
        <v>52</v>
      </c>
      <c r="F23" s="667"/>
      <c r="G23" s="668"/>
      <c r="H23" s="669" t="s">
        <v>53</v>
      </c>
      <c r="I23" s="28"/>
      <c r="J23" s="28"/>
      <c r="K23" s="29"/>
      <c r="L23" s="417">
        <v>11</v>
      </c>
    </row>
    <row r="24" spans="1:12" ht="19.5" customHeight="1" x14ac:dyDescent="0.25">
      <c r="A24" s="432"/>
      <c r="B24" s="328" t="s">
        <v>54</v>
      </c>
      <c r="C24" s="329" t="s">
        <v>55</v>
      </c>
      <c r="D24" s="329" t="s">
        <v>56</v>
      </c>
      <c r="E24" s="32" t="s">
        <v>57</v>
      </c>
      <c r="F24" s="33" t="s">
        <v>58</v>
      </c>
      <c r="G24" s="34" t="s">
        <v>59</v>
      </c>
      <c r="H24" s="670"/>
      <c r="I24" s="35"/>
      <c r="J24" s="36"/>
      <c r="K24" s="37"/>
      <c r="L24" s="418"/>
    </row>
    <row r="25" spans="1:12" ht="20.25" customHeight="1" x14ac:dyDescent="0.25">
      <c r="A25" s="433"/>
      <c r="B25" s="330">
        <v>1</v>
      </c>
      <c r="C25" s="660">
        <v>350</v>
      </c>
      <c r="D25" s="331">
        <v>25</v>
      </c>
      <c r="E25" s="332">
        <v>20</v>
      </c>
      <c r="F25" s="332">
        <v>25</v>
      </c>
      <c r="G25" s="332">
        <v>30</v>
      </c>
      <c r="H25" s="331">
        <v>97</v>
      </c>
      <c r="I25" s="35"/>
      <c r="J25" s="41"/>
      <c r="K25" s="37"/>
      <c r="L25" s="418"/>
    </row>
    <row r="26" spans="1:12" ht="15.75" customHeight="1" x14ac:dyDescent="0.25">
      <c r="A26" s="433"/>
      <c r="B26" s="333">
        <v>2</v>
      </c>
      <c r="C26" s="660"/>
      <c r="D26" s="331">
        <v>100</v>
      </c>
      <c r="E26" s="332">
        <v>85</v>
      </c>
      <c r="F26" s="332">
        <v>100</v>
      </c>
      <c r="G26" s="332">
        <v>115</v>
      </c>
      <c r="H26" s="331"/>
      <c r="I26" s="35"/>
      <c r="J26" s="41"/>
      <c r="K26" s="37"/>
      <c r="L26" s="418"/>
    </row>
    <row r="27" spans="1:12" ht="17.25" customHeight="1" x14ac:dyDescent="0.3">
      <c r="A27" s="433"/>
      <c r="B27" s="333">
        <v>3</v>
      </c>
      <c r="C27" s="660"/>
      <c r="D27" s="334">
        <v>100</v>
      </c>
      <c r="E27" s="332">
        <v>85</v>
      </c>
      <c r="F27" s="332">
        <v>100</v>
      </c>
      <c r="G27" s="332">
        <v>115</v>
      </c>
      <c r="H27" s="334"/>
      <c r="I27" s="44"/>
      <c r="J27" s="41"/>
      <c r="K27" s="37"/>
      <c r="L27" s="418"/>
    </row>
    <row r="28" spans="1:12" ht="16.5" customHeight="1" thickBot="1" x14ac:dyDescent="0.3">
      <c r="A28" s="434"/>
      <c r="B28" s="335">
        <v>4</v>
      </c>
      <c r="C28" s="661"/>
      <c r="D28" s="334">
        <v>125</v>
      </c>
      <c r="E28" s="332">
        <v>100</v>
      </c>
      <c r="F28" s="332">
        <v>125</v>
      </c>
      <c r="G28" s="332">
        <v>150</v>
      </c>
      <c r="H28" s="334"/>
      <c r="I28" s="48"/>
      <c r="J28" s="49"/>
      <c r="K28" s="50"/>
      <c r="L28" s="418"/>
    </row>
    <row r="29" spans="1:12" ht="67.5" customHeight="1" x14ac:dyDescent="0.25">
      <c r="A29" s="51" t="s">
        <v>60</v>
      </c>
      <c r="B29" s="662" t="s">
        <v>764</v>
      </c>
      <c r="C29" s="662"/>
      <c r="D29" s="662"/>
      <c r="E29" s="662"/>
      <c r="F29" s="662"/>
      <c r="G29" s="662"/>
      <c r="H29" s="662"/>
      <c r="I29" s="662"/>
      <c r="J29" s="662"/>
      <c r="K29" s="662"/>
      <c r="L29" s="52">
        <v>12</v>
      </c>
    </row>
    <row r="30" spans="1:12" ht="153.75" customHeight="1" thickBot="1" x14ac:dyDescent="0.3">
      <c r="A30" s="306" t="s">
        <v>62</v>
      </c>
      <c r="B30" s="663" t="s">
        <v>765</v>
      </c>
      <c r="C30" s="664"/>
      <c r="D30" s="664"/>
      <c r="E30" s="664"/>
      <c r="F30" s="664"/>
      <c r="G30" s="664"/>
      <c r="H30" s="664"/>
      <c r="I30" s="664"/>
      <c r="J30" s="664"/>
      <c r="K30" s="665"/>
      <c r="L30" s="308">
        <v>13</v>
      </c>
    </row>
    <row r="31" spans="1:12" ht="30.75" customHeight="1" x14ac:dyDescent="0.25">
      <c r="A31" s="425" t="s">
        <v>64</v>
      </c>
      <c r="B31" s="409" t="s">
        <v>65</v>
      </c>
      <c r="C31" s="409"/>
      <c r="D31" s="659" t="s">
        <v>637</v>
      </c>
      <c r="E31" s="659"/>
      <c r="F31" s="659"/>
      <c r="G31" s="659"/>
      <c r="H31" s="309" t="s">
        <v>67</v>
      </c>
      <c r="I31" s="659" t="s">
        <v>456</v>
      </c>
      <c r="J31" s="659"/>
      <c r="K31" s="659"/>
      <c r="L31" s="427">
        <v>14</v>
      </c>
    </row>
    <row r="32" spans="1:12" ht="36" customHeight="1" x14ac:dyDescent="0.25">
      <c r="A32" s="425"/>
      <c r="B32" s="430" t="s">
        <v>16</v>
      </c>
      <c r="C32" s="430"/>
      <c r="D32" s="655" t="s">
        <v>638</v>
      </c>
      <c r="E32" s="656"/>
      <c r="F32" s="656"/>
      <c r="G32" s="657"/>
      <c r="H32" s="309" t="s">
        <v>70</v>
      </c>
      <c r="I32" s="658" t="s">
        <v>639</v>
      </c>
      <c r="J32" s="659"/>
      <c r="K32" s="659"/>
      <c r="L32" s="428"/>
    </row>
    <row r="33" spans="1:12" ht="30.75" customHeight="1" thickBot="1" x14ac:dyDescent="0.3">
      <c r="A33" s="425"/>
      <c r="B33" s="409" t="s">
        <v>72</v>
      </c>
      <c r="C33" s="409"/>
      <c r="D33" s="464"/>
      <c r="E33" s="465"/>
      <c r="F33" s="465"/>
      <c r="G33" s="465"/>
      <c r="H33" s="465"/>
      <c r="I33" s="465"/>
      <c r="J33" s="465"/>
      <c r="K33" s="466"/>
      <c r="L33" s="429"/>
    </row>
    <row r="34" spans="1:12" ht="30.75" customHeight="1" x14ac:dyDescent="0.25">
      <c r="A34" s="407" t="s">
        <v>73</v>
      </c>
      <c r="B34" s="409" t="s">
        <v>65</v>
      </c>
      <c r="C34" s="409"/>
      <c r="D34" s="410" t="s">
        <v>74</v>
      </c>
      <c r="E34" s="411"/>
      <c r="F34" s="411"/>
      <c r="G34" s="412"/>
      <c r="H34" s="313" t="s">
        <v>67</v>
      </c>
      <c r="I34" s="410" t="s">
        <v>75</v>
      </c>
      <c r="J34" s="411"/>
      <c r="K34" s="412"/>
      <c r="L34" s="427">
        <v>15</v>
      </c>
    </row>
    <row r="35" spans="1:12" ht="30.75" customHeight="1" thickBot="1" x14ac:dyDescent="0.3">
      <c r="A35" s="408"/>
      <c r="B35" s="436" t="s">
        <v>70</v>
      </c>
      <c r="C35" s="436"/>
      <c r="D35" s="437" t="s">
        <v>76</v>
      </c>
      <c r="E35" s="438"/>
      <c r="F35" s="438"/>
      <c r="G35" s="439"/>
      <c r="H35" s="59" t="s">
        <v>72</v>
      </c>
      <c r="I35" s="440" t="s">
        <v>77</v>
      </c>
      <c r="J35" s="438"/>
      <c r="K35" s="439"/>
      <c r="L35" s="429"/>
    </row>
  </sheetData>
  <mergeCells count="83">
    <mergeCell ref="A5:K5"/>
    <mergeCell ref="D1:E4"/>
    <mergeCell ref="F1:H2"/>
    <mergeCell ref="I1:K2"/>
    <mergeCell ref="F3:H4"/>
    <mergeCell ref="I3:K4"/>
    <mergeCell ref="A6:K6"/>
    <mergeCell ref="B7:E7"/>
    <mergeCell ref="G7:K7"/>
    <mergeCell ref="B8:E8"/>
    <mergeCell ref="F8:H8"/>
    <mergeCell ref="I8:K8"/>
    <mergeCell ref="B9:K9"/>
    <mergeCell ref="B10:E10"/>
    <mergeCell ref="G10:K10"/>
    <mergeCell ref="B11:C11"/>
    <mergeCell ref="B12:F12"/>
    <mergeCell ref="H12:K12"/>
    <mergeCell ref="B13:I13"/>
    <mergeCell ref="B14:C14"/>
    <mergeCell ref="A16:B16"/>
    <mergeCell ref="C16:D16"/>
    <mergeCell ref="E16:F16"/>
    <mergeCell ref="G16:H16"/>
    <mergeCell ref="I16:J16"/>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I19:J19"/>
    <mergeCell ref="I20:J20"/>
    <mergeCell ref="A21:B21"/>
    <mergeCell ref="C21:D21"/>
    <mergeCell ref="E21:F21"/>
    <mergeCell ref="G21:H21"/>
    <mergeCell ref="I21:J21"/>
    <mergeCell ref="A20:B20"/>
    <mergeCell ref="C20:D20"/>
    <mergeCell ref="E20:F20"/>
    <mergeCell ref="G20:H20"/>
    <mergeCell ref="A22:B22"/>
    <mergeCell ref="C22:D22"/>
    <mergeCell ref="E22:F22"/>
    <mergeCell ref="G22:H22"/>
    <mergeCell ref="I22:J22"/>
    <mergeCell ref="A34:A35"/>
    <mergeCell ref="B34:C34"/>
    <mergeCell ref="D34:G34"/>
    <mergeCell ref="I34:K34"/>
    <mergeCell ref="E23:G23"/>
    <mergeCell ref="H23:H24"/>
    <mergeCell ref="L23:L28"/>
    <mergeCell ref="C25:C28"/>
    <mergeCell ref="B29:K29"/>
    <mergeCell ref="B30:K30"/>
    <mergeCell ref="A31:A33"/>
    <mergeCell ref="B31:C31"/>
    <mergeCell ref="D31:G31"/>
    <mergeCell ref="I31:K31"/>
    <mergeCell ref="L31:L33"/>
    <mergeCell ref="B32:C32"/>
    <mergeCell ref="A23:A28"/>
    <mergeCell ref="C23:D23"/>
    <mergeCell ref="L34:L35"/>
    <mergeCell ref="B35:C35"/>
    <mergeCell ref="D35:G35"/>
    <mergeCell ref="I35:K35"/>
    <mergeCell ref="D32:G32"/>
    <mergeCell ref="I32:K32"/>
    <mergeCell ref="B33:C33"/>
    <mergeCell ref="D33:K33"/>
  </mergeCells>
  <hyperlinks>
    <hyperlink ref="I32" r:id="rId1"/>
    <hyperlink ref="A1" location="Índice!A1" display="volver"/>
    <hyperlink ref="D35" r:id="rId2" display="wcastro@ins.gov.co/svillarreal@ins.gov.co"/>
  </hyperlinks>
  <printOptions horizontalCentered="1" verticalCentered="1"/>
  <pageMargins left="0" right="0" top="0" bottom="0" header="0" footer="0"/>
  <pageSetup scale="44" orientation="portrait"/>
  <headerFooter>
    <oddFooter>&amp;C&amp;P  de  &amp;N&amp;R&amp;A</oddFooter>
  </headerFooter>
  <drawing r:id="rId3"/>
  <legacyDrawing r:id="rId4"/>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5"/>
  <sheetViews>
    <sheetView showGridLines="0" showWhiteSpace="0" zoomScaleNormal="100" zoomScaleSheetLayoutView="93" workbookViewId="0"/>
  </sheetViews>
  <sheetFormatPr baseColWidth="10" defaultColWidth="11"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80" t="s">
        <v>98</v>
      </c>
      <c r="B1" s="1"/>
      <c r="C1" s="1"/>
      <c r="D1" s="360" t="s">
        <v>0</v>
      </c>
      <c r="E1" s="361"/>
      <c r="F1" s="361" t="s">
        <v>1</v>
      </c>
      <c r="G1" s="361"/>
      <c r="H1" s="361"/>
      <c r="I1" s="361" t="s">
        <v>2</v>
      </c>
      <c r="J1" s="361"/>
      <c r="K1" s="361"/>
    </row>
    <row r="2" spans="1:12" ht="27" customHeight="1" x14ac:dyDescent="0.25">
      <c r="A2" s="1"/>
      <c r="B2" s="1"/>
      <c r="C2" s="1"/>
      <c r="D2" s="361"/>
      <c r="E2" s="361"/>
      <c r="F2" s="361"/>
      <c r="G2" s="361"/>
      <c r="H2" s="361"/>
      <c r="I2" s="361"/>
      <c r="J2" s="361"/>
      <c r="K2" s="361"/>
    </row>
    <row r="3" spans="1:12" ht="17.25" customHeight="1" x14ac:dyDescent="0.25">
      <c r="A3" s="1"/>
      <c r="B3" s="1"/>
      <c r="C3" s="1"/>
      <c r="D3" s="361"/>
      <c r="E3" s="361"/>
      <c r="F3" s="361" t="s">
        <v>3</v>
      </c>
      <c r="G3" s="361"/>
      <c r="H3" s="361"/>
      <c r="I3" s="363">
        <v>44246</v>
      </c>
      <c r="J3" s="363"/>
      <c r="K3" s="363"/>
    </row>
    <row r="4" spans="1:12" ht="17.25" customHeight="1" thickBot="1" x14ac:dyDescent="0.3">
      <c r="A4" s="1"/>
      <c r="B4" s="1"/>
      <c r="C4" s="1"/>
      <c r="D4" s="362"/>
      <c r="E4" s="362"/>
      <c r="F4" s="362"/>
      <c r="G4" s="362"/>
      <c r="H4" s="362"/>
      <c r="I4" s="364"/>
      <c r="J4" s="364"/>
      <c r="K4" s="364"/>
    </row>
    <row r="5" spans="1:12" ht="36.75" customHeight="1" thickBot="1" x14ac:dyDescent="0.3">
      <c r="A5" s="357" t="s">
        <v>4</v>
      </c>
      <c r="B5" s="358"/>
      <c r="C5" s="358"/>
      <c r="D5" s="358"/>
      <c r="E5" s="358"/>
      <c r="F5" s="358"/>
      <c r="G5" s="358"/>
      <c r="H5" s="358"/>
      <c r="I5" s="358"/>
      <c r="J5" s="358"/>
      <c r="K5" s="359"/>
      <c r="L5" s="2"/>
    </row>
    <row r="6" spans="1:12" ht="27" customHeight="1" thickBot="1" x14ac:dyDescent="0.3">
      <c r="A6" s="365" t="s">
        <v>5</v>
      </c>
      <c r="B6" s="366"/>
      <c r="C6" s="366"/>
      <c r="D6" s="366"/>
      <c r="E6" s="366"/>
      <c r="F6" s="366"/>
      <c r="G6" s="366"/>
      <c r="H6" s="366"/>
      <c r="I6" s="366"/>
      <c r="J6" s="366"/>
      <c r="K6" s="367"/>
      <c r="L6" s="2"/>
    </row>
    <row r="7" spans="1:12" ht="54" customHeight="1" thickBot="1" x14ac:dyDescent="0.3">
      <c r="A7" s="3" t="s">
        <v>6</v>
      </c>
      <c r="B7" s="692" t="s">
        <v>641</v>
      </c>
      <c r="C7" s="692"/>
      <c r="D7" s="692"/>
      <c r="E7" s="692"/>
      <c r="F7" s="4" t="s">
        <v>8</v>
      </c>
      <c r="G7" s="693" t="s">
        <v>642</v>
      </c>
      <c r="H7" s="694"/>
      <c r="I7" s="694"/>
      <c r="J7" s="694"/>
      <c r="K7" s="695"/>
      <c r="L7" s="5">
        <v>1</v>
      </c>
    </row>
    <row r="8" spans="1:12" ht="57" customHeight="1" thickBot="1" x14ac:dyDescent="0.3">
      <c r="A8" s="306" t="s">
        <v>10</v>
      </c>
      <c r="B8" s="690" t="s">
        <v>344</v>
      </c>
      <c r="C8" s="696"/>
      <c r="D8" s="696"/>
      <c r="E8" s="691"/>
      <c r="F8" s="690"/>
      <c r="G8" s="696"/>
      <c r="H8" s="691"/>
      <c r="I8" s="690"/>
      <c r="J8" s="696"/>
      <c r="K8" s="697"/>
      <c r="L8" s="5">
        <v>2</v>
      </c>
    </row>
    <row r="9" spans="1:12" ht="57.75" customHeight="1" thickBot="1" x14ac:dyDescent="0.3">
      <c r="A9" s="310" t="s">
        <v>12</v>
      </c>
      <c r="B9" s="682" t="s">
        <v>643</v>
      </c>
      <c r="C9" s="683"/>
      <c r="D9" s="683"/>
      <c r="E9" s="683"/>
      <c r="F9" s="683"/>
      <c r="G9" s="683"/>
      <c r="H9" s="683"/>
      <c r="I9" s="683"/>
      <c r="J9" s="683"/>
      <c r="K9" s="684"/>
      <c r="L9" s="5">
        <v>3</v>
      </c>
    </row>
    <row r="10" spans="1:12" ht="30" customHeight="1" thickBot="1" x14ac:dyDescent="0.3">
      <c r="A10" s="310" t="s">
        <v>14</v>
      </c>
      <c r="B10" s="685" t="s">
        <v>630</v>
      </c>
      <c r="C10" s="686"/>
      <c r="D10" s="686"/>
      <c r="E10" s="686"/>
      <c r="F10" s="306" t="s">
        <v>16</v>
      </c>
      <c r="G10" s="687" t="s">
        <v>631</v>
      </c>
      <c r="H10" s="688"/>
      <c r="I10" s="688"/>
      <c r="J10" s="688"/>
      <c r="K10" s="689"/>
      <c r="L10" s="5">
        <v>4</v>
      </c>
    </row>
    <row r="11" spans="1:12" ht="80.25" customHeight="1" thickBot="1" x14ac:dyDescent="0.3">
      <c r="A11" s="306" t="s">
        <v>18</v>
      </c>
      <c r="B11" s="690" t="s">
        <v>19</v>
      </c>
      <c r="C11" s="691"/>
      <c r="D11" s="306" t="s">
        <v>20</v>
      </c>
      <c r="E11" s="319" t="s">
        <v>644</v>
      </c>
      <c r="F11" s="319" t="s">
        <v>269</v>
      </c>
      <c r="G11" s="319" t="s">
        <v>183</v>
      </c>
      <c r="H11" s="319" t="s">
        <v>105</v>
      </c>
      <c r="I11" s="319" t="s">
        <v>106</v>
      </c>
      <c r="J11" s="319" t="s">
        <v>107</v>
      </c>
      <c r="K11" s="319"/>
      <c r="L11" s="5">
        <v>5</v>
      </c>
    </row>
    <row r="12" spans="1:12" ht="127.5" customHeight="1" thickBot="1" x14ac:dyDescent="0.3">
      <c r="A12" s="306" t="s">
        <v>24</v>
      </c>
      <c r="B12" s="677" t="s">
        <v>645</v>
      </c>
      <c r="C12" s="678"/>
      <c r="D12" s="678"/>
      <c r="E12" s="678"/>
      <c r="F12" s="678"/>
      <c r="G12" s="306" t="s">
        <v>26</v>
      </c>
      <c r="H12" s="677" t="s">
        <v>646</v>
      </c>
      <c r="I12" s="678"/>
      <c r="J12" s="678"/>
      <c r="K12" s="679"/>
      <c r="L12" s="5">
        <v>6</v>
      </c>
    </row>
    <row r="13" spans="1:12" ht="60" customHeight="1" thickBot="1" x14ac:dyDescent="0.3">
      <c r="A13" s="306" t="s">
        <v>28</v>
      </c>
      <c r="B13" s="677" t="s">
        <v>647</v>
      </c>
      <c r="C13" s="678"/>
      <c r="D13" s="678"/>
      <c r="E13" s="678"/>
      <c r="F13" s="678"/>
      <c r="G13" s="678"/>
      <c r="H13" s="678"/>
      <c r="I13" s="679"/>
      <c r="J13" s="306" t="s">
        <v>30</v>
      </c>
      <c r="K13" s="320" t="s">
        <v>273</v>
      </c>
      <c r="L13" s="307">
        <v>7</v>
      </c>
    </row>
    <row r="14" spans="1:12" ht="51.75" customHeight="1" thickBot="1" x14ac:dyDescent="0.3">
      <c r="A14" s="306" t="s">
        <v>32</v>
      </c>
      <c r="B14" s="680" t="s">
        <v>33</v>
      </c>
      <c r="C14" s="681"/>
      <c r="D14" s="306" t="s">
        <v>34</v>
      </c>
      <c r="E14" s="321" t="s">
        <v>274</v>
      </c>
      <c r="F14" s="306" t="s">
        <v>36</v>
      </c>
      <c r="G14" s="322">
        <v>20</v>
      </c>
      <c r="H14" s="306" t="s">
        <v>37</v>
      </c>
      <c r="I14" s="323">
        <v>169</v>
      </c>
      <c r="J14" s="306" t="s">
        <v>38</v>
      </c>
      <c r="K14" s="324" t="s">
        <v>648</v>
      </c>
      <c r="L14" s="307">
        <v>8</v>
      </c>
    </row>
    <row r="15" spans="1:12" ht="45" customHeight="1" thickBot="1" x14ac:dyDescent="0.3">
      <c r="A15" s="17" t="s">
        <v>40</v>
      </c>
      <c r="B15" s="18" t="s">
        <v>41</v>
      </c>
      <c r="C15" s="325">
        <v>39814</v>
      </c>
      <c r="D15" s="21"/>
      <c r="E15" s="21"/>
      <c r="F15" s="22" t="s">
        <v>42</v>
      </c>
      <c r="G15" s="326">
        <v>44196</v>
      </c>
      <c r="H15" s="21"/>
      <c r="I15" s="21"/>
      <c r="J15" s="21"/>
      <c r="K15" s="24"/>
      <c r="L15" s="307">
        <v>9</v>
      </c>
    </row>
    <row r="16" spans="1:12" ht="18.75" customHeight="1" x14ac:dyDescent="0.25">
      <c r="A16" s="392" t="s">
        <v>43</v>
      </c>
      <c r="B16" s="393"/>
      <c r="C16" s="394" t="s">
        <v>44</v>
      </c>
      <c r="D16" s="395"/>
      <c r="E16" s="394" t="s">
        <v>45</v>
      </c>
      <c r="F16" s="395"/>
      <c r="G16" s="394" t="s">
        <v>46</v>
      </c>
      <c r="H16" s="395"/>
      <c r="I16" s="394" t="s">
        <v>47</v>
      </c>
      <c r="J16" s="395"/>
      <c r="K16" s="25" t="s">
        <v>48</v>
      </c>
      <c r="L16" s="396">
        <v>10</v>
      </c>
    </row>
    <row r="17" spans="1:12" ht="35.25" customHeight="1" x14ac:dyDescent="0.25">
      <c r="A17" s="399" t="str">
        <f>+E11</f>
        <v>Total productos de apropiación social del conocimiento científico en salud y Biomedicina generados en el período de evaluación</v>
      </c>
      <c r="B17" s="400"/>
      <c r="C17" s="673"/>
      <c r="D17" s="674"/>
      <c r="E17" s="673"/>
      <c r="F17" s="674"/>
      <c r="G17" s="673"/>
      <c r="H17" s="674"/>
      <c r="I17" s="673"/>
      <c r="J17" s="674"/>
      <c r="K17" s="675"/>
      <c r="L17" s="397"/>
    </row>
    <row r="18" spans="1:12" ht="21.75" customHeight="1" x14ac:dyDescent="0.25">
      <c r="A18" s="399" t="str">
        <f>+F11</f>
        <v>Variable 2</v>
      </c>
      <c r="B18" s="400"/>
      <c r="C18" s="673"/>
      <c r="D18" s="674"/>
      <c r="E18" s="673"/>
      <c r="F18" s="674"/>
      <c r="G18" s="673"/>
      <c r="H18" s="674"/>
      <c r="I18" s="673"/>
      <c r="J18" s="674"/>
      <c r="K18" s="676"/>
      <c r="L18" s="397"/>
    </row>
    <row r="19" spans="1:12" ht="21.75" customHeight="1" x14ac:dyDescent="0.25">
      <c r="A19" s="399" t="str">
        <f>+G11</f>
        <v>Variable 3</v>
      </c>
      <c r="B19" s="400"/>
      <c r="C19" s="673"/>
      <c r="D19" s="674"/>
      <c r="E19" s="673"/>
      <c r="F19" s="674"/>
      <c r="G19" s="673"/>
      <c r="H19" s="674"/>
      <c r="I19" s="673"/>
      <c r="J19" s="674"/>
      <c r="K19" s="676"/>
      <c r="L19" s="397"/>
    </row>
    <row r="20" spans="1:12" ht="21.75" customHeight="1" x14ac:dyDescent="0.25">
      <c r="A20" s="399" t="str">
        <f>+H11</f>
        <v>Variable 4</v>
      </c>
      <c r="B20" s="400"/>
      <c r="C20" s="673"/>
      <c r="D20" s="674"/>
      <c r="E20" s="673"/>
      <c r="F20" s="674"/>
      <c r="G20" s="673"/>
      <c r="H20" s="674"/>
      <c r="I20" s="673"/>
      <c r="J20" s="674"/>
      <c r="K20" s="676"/>
      <c r="L20" s="397"/>
    </row>
    <row r="21" spans="1:12" ht="21.75" customHeight="1" x14ac:dyDescent="0.25">
      <c r="A21" s="399" t="str">
        <f>+I11</f>
        <v>Variable 5</v>
      </c>
      <c r="B21" s="400"/>
      <c r="C21" s="673"/>
      <c r="D21" s="674"/>
      <c r="E21" s="673"/>
      <c r="F21" s="674"/>
      <c r="G21" s="673"/>
      <c r="H21" s="674"/>
      <c r="I21" s="673"/>
      <c r="J21" s="674"/>
      <c r="K21" s="676"/>
      <c r="L21" s="397"/>
    </row>
    <row r="22" spans="1:12" ht="21.75" customHeight="1" thickBot="1" x14ac:dyDescent="0.3">
      <c r="A22" s="399" t="str">
        <f>+J11</f>
        <v>Variable 6</v>
      </c>
      <c r="B22" s="400"/>
      <c r="C22" s="671"/>
      <c r="D22" s="672"/>
      <c r="E22" s="671"/>
      <c r="F22" s="672"/>
      <c r="G22" s="671"/>
      <c r="H22" s="672"/>
      <c r="I22" s="671"/>
      <c r="J22" s="672"/>
      <c r="K22" s="676"/>
      <c r="L22" s="398"/>
    </row>
    <row r="23" spans="1:12" ht="18" customHeight="1" x14ac:dyDescent="0.25">
      <c r="A23" s="431" t="s">
        <v>49</v>
      </c>
      <c r="B23" s="327" t="s">
        <v>50</v>
      </c>
      <c r="C23" s="666" t="s">
        <v>51</v>
      </c>
      <c r="D23" s="666"/>
      <c r="E23" s="667" t="s">
        <v>52</v>
      </c>
      <c r="F23" s="667"/>
      <c r="G23" s="668"/>
      <c r="H23" s="669" t="s">
        <v>53</v>
      </c>
      <c r="I23" s="28"/>
      <c r="J23" s="28"/>
      <c r="K23" s="29"/>
      <c r="L23" s="417">
        <v>11</v>
      </c>
    </row>
    <row r="24" spans="1:12" ht="19.5" customHeight="1" x14ac:dyDescent="0.25">
      <c r="A24" s="432"/>
      <c r="B24" s="328" t="s">
        <v>54</v>
      </c>
      <c r="C24" s="329" t="s">
        <v>55</v>
      </c>
      <c r="D24" s="329" t="s">
        <v>56</v>
      </c>
      <c r="E24" s="32" t="s">
        <v>57</v>
      </c>
      <c r="F24" s="33" t="s">
        <v>58</v>
      </c>
      <c r="G24" s="34" t="s">
        <v>59</v>
      </c>
      <c r="H24" s="670"/>
      <c r="I24" s="35"/>
      <c r="J24" s="36"/>
      <c r="K24" s="37"/>
      <c r="L24" s="418"/>
    </row>
    <row r="25" spans="1:12" ht="20.25" customHeight="1" x14ac:dyDescent="0.25">
      <c r="A25" s="433"/>
      <c r="B25" s="330">
        <v>1</v>
      </c>
      <c r="C25" s="660">
        <v>180</v>
      </c>
      <c r="D25" s="331">
        <v>20</v>
      </c>
      <c r="E25" s="332">
        <v>15</v>
      </c>
      <c r="F25" s="332">
        <v>20</v>
      </c>
      <c r="G25" s="332">
        <v>25</v>
      </c>
      <c r="H25" s="331"/>
      <c r="I25" s="35"/>
      <c r="J25" s="41"/>
      <c r="K25" s="37"/>
      <c r="L25" s="418"/>
    </row>
    <row r="26" spans="1:12" ht="15.75" customHeight="1" x14ac:dyDescent="0.25">
      <c r="A26" s="433"/>
      <c r="B26" s="333">
        <v>2</v>
      </c>
      <c r="C26" s="660"/>
      <c r="D26" s="331">
        <v>50</v>
      </c>
      <c r="E26" s="332">
        <v>40</v>
      </c>
      <c r="F26" s="332">
        <v>50</v>
      </c>
      <c r="G26" s="332">
        <v>55</v>
      </c>
      <c r="H26" s="331"/>
      <c r="I26" s="35"/>
      <c r="J26" s="41"/>
      <c r="K26" s="37"/>
      <c r="L26" s="418"/>
    </row>
    <row r="27" spans="1:12" ht="17.25" customHeight="1" x14ac:dyDescent="0.3">
      <c r="A27" s="433"/>
      <c r="B27" s="333">
        <v>3</v>
      </c>
      <c r="C27" s="660"/>
      <c r="D27" s="334">
        <v>50</v>
      </c>
      <c r="E27" s="332">
        <v>40</v>
      </c>
      <c r="F27" s="332">
        <v>50</v>
      </c>
      <c r="G27" s="332">
        <v>55</v>
      </c>
      <c r="H27" s="334"/>
      <c r="I27" s="44"/>
      <c r="J27" s="41"/>
      <c r="K27" s="37"/>
      <c r="L27" s="418"/>
    </row>
    <row r="28" spans="1:12" ht="16.5" customHeight="1" thickBot="1" x14ac:dyDescent="0.3">
      <c r="A28" s="434"/>
      <c r="B28" s="335">
        <v>4</v>
      </c>
      <c r="C28" s="661"/>
      <c r="D28" s="334">
        <v>60</v>
      </c>
      <c r="E28" s="332">
        <v>50</v>
      </c>
      <c r="F28" s="332">
        <v>60</v>
      </c>
      <c r="G28" s="332">
        <v>65</v>
      </c>
      <c r="H28" s="334"/>
      <c r="I28" s="48"/>
      <c r="J28" s="49"/>
      <c r="K28" s="50"/>
      <c r="L28" s="418"/>
    </row>
    <row r="29" spans="1:12" ht="53.25" customHeight="1" x14ac:dyDescent="0.25">
      <c r="A29" s="51" t="s">
        <v>60</v>
      </c>
      <c r="B29" s="662" t="s">
        <v>766</v>
      </c>
      <c r="C29" s="662"/>
      <c r="D29" s="662"/>
      <c r="E29" s="662"/>
      <c r="F29" s="662"/>
      <c r="G29" s="662"/>
      <c r="H29" s="662"/>
      <c r="I29" s="662"/>
      <c r="J29" s="662"/>
      <c r="K29" s="662"/>
      <c r="L29" s="52">
        <v>12</v>
      </c>
    </row>
    <row r="30" spans="1:12" ht="138.75" customHeight="1" thickBot="1" x14ac:dyDescent="0.3">
      <c r="A30" s="306" t="s">
        <v>62</v>
      </c>
      <c r="B30" s="698" t="s">
        <v>767</v>
      </c>
      <c r="C30" s="699"/>
      <c r="D30" s="699"/>
      <c r="E30" s="699"/>
      <c r="F30" s="699"/>
      <c r="G30" s="699"/>
      <c r="H30" s="699"/>
      <c r="I30" s="699"/>
      <c r="J30" s="699"/>
      <c r="K30" s="700"/>
      <c r="L30" s="308">
        <v>13</v>
      </c>
    </row>
    <row r="31" spans="1:12" ht="30.75" customHeight="1" x14ac:dyDescent="0.25">
      <c r="A31" s="425" t="s">
        <v>64</v>
      </c>
      <c r="B31" s="409" t="s">
        <v>65</v>
      </c>
      <c r="C31" s="409"/>
      <c r="D31" s="659" t="s">
        <v>637</v>
      </c>
      <c r="E31" s="659"/>
      <c r="F31" s="659"/>
      <c r="G31" s="659"/>
      <c r="H31" s="309" t="s">
        <v>67</v>
      </c>
      <c r="I31" s="659" t="s">
        <v>456</v>
      </c>
      <c r="J31" s="659"/>
      <c r="K31" s="659"/>
      <c r="L31" s="427">
        <v>14</v>
      </c>
    </row>
    <row r="32" spans="1:12" ht="36" customHeight="1" x14ac:dyDescent="0.25">
      <c r="A32" s="425"/>
      <c r="B32" s="430" t="s">
        <v>16</v>
      </c>
      <c r="C32" s="430"/>
      <c r="D32" s="655" t="s">
        <v>638</v>
      </c>
      <c r="E32" s="656"/>
      <c r="F32" s="656"/>
      <c r="G32" s="657"/>
      <c r="H32" s="309" t="s">
        <v>70</v>
      </c>
      <c r="I32" s="658" t="s">
        <v>639</v>
      </c>
      <c r="J32" s="659"/>
      <c r="K32" s="659"/>
      <c r="L32" s="428"/>
    </row>
    <row r="33" spans="1:12" ht="30.75" customHeight="1" thickBot="1" x14ac:dyDescent="0.3">
      <c r="A33" s="425"/>
      <c r="B33" s="409" t="s">
        <v>72</v>
      </c>
      <c r="C33" s="409"/>
      <c r="D33" s="464"/>
      <c r="E33" s="465"/>
      <c r="F33" s="465"/>
      <c r="G33" s="465"/>
      <c r="H33" s="465"/>
      <c r="I33" s="465"/>
      <c r="J33" s="465"/>
      <c r="K33" s="466"/>
      <c r="L33" s="429"/>
    </row>
    <row r="34" spans="1:12" ht="30.75" customHeight="1" x14ac:dyDescent="0.25">
      <c r="A34" s="407" t="s">
        <v>73</v>
      </c>
      <c r="B34" s="409" t="s">
        <v>65</v>
      </c>
      <c r="C34" s="409"/>
      <c r="D34" s="410" t="s">
        <v>74</v>
      </c>
      <c r="E34" s="411"/>
      <c r="F34" s="411"/>
      <c r="G34" s="412"/>
      <c r="H34" s="309" t="s">
        <v>67</v>
      </c>
      <c r="I34" s="410" t="s">
        <v>75</v>
      </c>
      <c r="J34" s="411"/>
      <c r="K34" s="412"/>
      <c r="L34" s="427">
        <v>15</v>
      </c>
    </row>
    <row r="35" spans="1:12" ht="30.75" customHeight="1" thickBot="1" x14ac:dyDescent="0.3">
      <c r="A35" s="408"/>
      <c r="B35" s="436" t="s">
        <v>70</v>
      </c>
      <c r="C35" s="436"/>
      <c r="D35" s="437" t="s">
        <v>76</v>
      </c>
      <c r="E35" s="438"/>
      <c r="F35" s="438"/>
      <c r="G35" s="439"/>
      <c r="H35" s="59" t="s">
        <v>72</v>
      </c>
      <c r="I35" s="440" t="s">
        <v>77</v>
      </c>
      <c r="J35" s="438"/>
      <c r="K35" s="439"/>
      <c r="L35" s="429"/>
    </row>
  </sheetData>
  <mergeCells count="83">
    <mergeCell ref="A5:K5"/>
    <mergeCell ref="D1:E4"/>
    <mergeCell ref="F1:H2"/>
    <mergeCell ref="I1:K2"/>
    <mergeCell ref="F3:H4"/>
    <mergeCell ref="I3:K4"/>
    <mergeCell ref="A6:K6"/>
    <mergeCell ref="B7:E7"/>
    <mergeCell ref="G7:K7"/>
    <mergeCell ref="B8:E8"/>
    <mergeCell ref="F8:H8"/>
    <mergeCell ref="I8:K8"/>
    <mergeCell ref="B9:K9"/>
    <mergeCell ref="B10:E10"/>
    <mergeCell ref="G10:K10"/>
    <mergeCell ref="B11:C11"/>
    <mergeCell ref="B12:F12"/>
    <mergeCell ref="H12:K12"/>
    <mergeCell ref="B13:I13"/>
    <mergeCell ref="B14:C14"/>
    <mergeCell ref="A16:B16"/>
    <mergeCell ref="C16:D16"/>
    <mergeCell ref="E16:F16"/>
    <mergeCell ref="G16:H16"/>
    <mergeCell ref="I16:J16"/>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I19:J19"/>
    <mergeCell ref="I20:J20"/>
    <mergeCell ref="A21:B21"/>
    <mergeCell ref="C21:D21"/>
    <mergeCell ref="E21:F21"/>
    <mergeCell ref="G21:H21"/>
    <mergeCell ref="I21:J21"/>
    <mergeCell ref="A20:B20"/>
    <mergeCell ref="C20:D20"/>
    <mergeCell ref="E20:F20"/>
    <mergeCell ref="G20:H20"/>
    <mergeCell ref="A22:B22"/>
    <mergeCell ref="C22:D22"/>
    <mergeCell ref="E22:F22"/>
    <mergeCell ref="G22:H22"/>
    <mergeCell ref="I22:J22"/>
    <mergeCell ref="A34:A35"/>
    <mergeCell ref="B34:C34"/>
    <mergeCell ref="D34:G34"/>
    <mergeCell ref="I34:K34"/>
    <mergeCell ref="E23:G23"/>
    <mergeCell ref="H23:H24"/>
    <mergeCell ref="L23:L28"/>
    <mergeCell ref="C25:C28"/>
    <mergeCell ref="B29:K29"/>
    <mergeCell ref="B30:K30"/>
    <mergeCell ref="A31:A33"/>
    <mergeCell ref="B31:C31"/>
    <mergeCell ref="D31:G31"/>
    <mergeCell ref="I31:K31"/>
    <mergeCell ref="L31:L33"/>
    <mergeCell ref="B32:C32"/>
    <mergeCell ref="A23:A28"/>
    <mergeCell ref="C23:D23"/>
    <mergeCell ref="L34:L35"/>
    <mergeCell ref="B35:C35"/>
    <mergeCell ref="D35:G35"/>
    <mergeCell ref="I35:K35"/>
    <mergeCell ref="D32:G32"/>
    <mergeCell ref="I32:K32"/>
    <mergeCell ref="B33:C33"/>
    <mergeCell ref="D33:K33"/>
  </mergeCells>
  <hyperlinks>
    <hyperlink ref="I32" r:id="rId1"/>
    <hyperlink ref="D35" r:id="rId2" display="wcastro@ins.gov.co/svillarreal@ins.gov.co"/>
    <hyperlink ref="A1" location="Índice!A1" display="volver"/>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5"/>
  <sheetViews>
    <sheetView showGridLines="0" showWhiteSpace="0" zoomScale="80" zoomScaleNormal="80" zoomScaleSheetLayoutView="100" workbookViewId="0"/>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63" t="s">
        <v>98</v>
      </c>
      <c r="B1" s="1"/>
      <c r="C1" s="1"/>
      <c r="D1" s="360" t="s">
        <v>0</v>
      </c>
      <c r="E1" s="361"/>
      <c r="F1" s="361" t="s">
        <v>1</v>
      </c>
      <c r="G1" s="361"/>
      <c r="H1" s="361"/>
      <c r="I1" s="361" t="s">
        <v>2</v>
      </c>
      <c r="J1" s="361"/>
      <c r="K1" s="361"/>
    </row>
    <row r="2" spans="1:12" ht="27" customHeight="1" x14ac:dyDescent="0.25">
      <c r="A2" s="1"/>
      <c r="B2" s="1"/>
      <c r="C2" s="1"/>
      <c r="D2" s="361"/>
      <c r="E2" s="361"/>
      <c r="F2" s="361"/>
      <c r="G2" s="361"/>
      <c r="H2" s="361"/>
      <c r="I2" s="361"/>
      <c r="J2" s="361"/>
      <c r="K2" s="361"/>
    </row>
    <row r="3" spans="1:12" ht="17.25" customHeight="1" x14ac:dyDescent="0.25">
      <c r="A3" s="1"/>
      <c r="B3" s="1"/>
      <c r="C3" s="1"/>
      <c r="D3" s="361"/>
      <c r="E3" s="361"/>
      <c r="F3" s="361" t="s">
        <v>3</v>
      </c>
      <c r="G3" s="361"/>
      <c r="H3" s="361"/>
      <c r="I3" s="363">
        <v>44246</v>
      </c>
      <c r="J3" s="363"/>
      <c r="K3" s="363"/>
    </row>
    <row r="4" spans="1:12" ht="17.25" customHeight="1" thickBot="1" x14ac:dyDescent="0.3">
      <c r="A4" s="1"/>
      <c r="B4" s="1"/>
      <c r="C4" s="1"/>
      <c r="D4" s="362"/>
      <c r="E4" s="362"/>
      <c r="F4" s="362"/>
      <c r="G4" s="362"/>
      <c r="H4" s="362"/>
      <c r="I4" s="364"/>
      <c r="J4" s="364"/>
      <c r="K4" s="364"/>
    </row>
    <row r="5" spans="1:12" ht="36.75" customHeight="1" thickBot="1" x14ac:dyDescent="0.3">
      <c r="A5" s="357" t="s">
        <v>4</v>
      </c>
      <c r="B5" s="358"/>
      <c r="C5" s="358"/>
      <c r="D5" s="358"/>
      <c r="E5" s="358"/>
      <c r="F5" s="358"/>
      <c r="G5" s="358"/>
      <c r="H5" s="358"/>
      <c r="I5" s="358"/>
      <c r="J5" s="358"/>
      <c r="K5" s="359"/>
      <c r="L5" s="2"/>
    </row>
    <row r="6" spans="1:12" ht="27" customHeight="1" thickBot="1" x14ac:dyDescent="0.3">
      <c r="A6" s="365" t="s">
        <v>5</v>
      </c>
      <c r="B6" s="366"/>
      <c r="C6" s="366"/>
      <c r="D6" s="366"/>
      <c r="E6" s="366"/>
      <c r="F6" s="366"/>
      <c r="G6" s="366"/>
      <c r="H6" s="366"/>
      <c r="I6" s="366"/>
      <c r="J6" s="366"/>
      <c r="K6" s="367"/>
      <c r="L6" s="2"/>
    </row>
    <row r="7" spans="1:12" ht="54" customHeight="1" thickBot="1" x14ac:dyDescent="0.3">
      <c r="A7" s="3" t="s">
        <v>6</v>
      </c>
      <c r="B7" s="368" t="s">
        <v>89</v>
      </c>
      <c r="C7" s="368"/>
      <c r="D7" s="368"/>
      <c r="E7" s="368"/>
      <c r="F7" s="4" t="s">
        <v>8</v>
      </c>
      <c r="G7" s="369" t="s">
        <v>9</v>
      </c>
      <c r="H7" s="370"/>
      <c r="I7" s="370"/>
      <c r="J7" s="370"/>
      <c r="K7" s="371"/>
      <c r="L7" s="5">
        <v>1</v>
      </c>
    </row>
    <row r="8" spans="1:12" ht="57" customHeight="1" thickBot="1" x14ac:dyDescent="0.3">
      <c r="A8" s="315" t="s">
        <v>10</v>
      </c>
      <c r="B8" s="372" t="s">
        <v>11</v>
      </c>
      <c r="C8" s="373"/>
      <c r="D8" s="373"/>
      <c r="E8" s="374"/>
      <c r="F8" s="372"/>
      <c r="G8" s="373"/>
      <c r="H8" s="374"/>
      <c r="I8" s="372"/>
      <c r="J8" s="373"/>
      <c r="K8" s="375"/>
      <c r="L8" s="5">
        <v>2</v>
      </c>
    </row>
    <row r="9" spans="1:12" ht="57.75" customHeight="1" thickBot="1" x14ac:dyDescent="0.3">
      <c r="A9" s="318" t="s">
        <v>12</v>
      </c>
      <c r="B9" s="376" t="s">
        <v>90</v>
      </c>
      <c r="C9" s="377"/>
      <c r="D9" s="377"/>
      <c r="E9" s="377"/>
      <c r="F9" s="377"/>
      <c r="G9" s="377"/>
      <c r="H9" s="377"/>
      <c r="I9" s="377"/>
      <c r="J9" s="377"/>
      <c r="K9" s="378"/>
      <c r="L9" s="5">
        <v>3</v>
      </c>
    </row>
    <row r="10" spans="1:12" ht="30" customHeight="1" thickBot="1" x14ac:dyDescent="0.3">
      <c r="A10" s="318" t="s">
        <v>14</v>
      </c>
      <c r="B10" s="379" t="s">
        <v>15</v>
      </c>
      <c r="C10" s="380"/>
      <c r="D10" s="380"/>
      <c r="E10" s="380"/>
      <c r="F10" s="315" t="s">
        <v>16</v>
      </c>
      <c r="G10" s="381" t="s">
        <v>17</v>
      </c>
      <c r="H10" s="382"/>
      <c r="I10" s="382"/>
      <c r="J10" s="382"/>
      <c r="K10" s="383"/>
      <c r="L10" s="5">
        <v>4</v>
      </c>
    </row>
    <row r="11" spans="1:12" ht="67.5" customHeight="1" thickBot="1" x14ac:dyDescent="0.3">
      <c r="A11" s="315" t="s">
        <v>18</v>
      </c>
      <c r="B11" s="372" t="s">
        <v>19</v>
      </c>
      <c r="C11" s="374"/>
      <c r="D11" s="315" t="s">
        <v>20</v>
      </c>
      <c r="E11" s="336" t="s">
        <v>21</v>
      </c>
      <c r="F11" s="9" t="s">
        <v>768</v>
      </c>
      <c r="G11" s="9" t="s">
        <v>769</v>
      </c>
      <c r="H11" s="8"/>
      <c r="I11" s="8"/>
      <c r="J11" s="8"/>
      <c r="K11" s="8"/>
      <c r="L11" s="5">
        <v>5</v>
      </c>
    </row>
    <row r="12" spans="1:12" ht="117" customHeight="1" thickBot="1" x14ac:dyDescent="0.3">
      <c r="A12" s="315" t="s">
        <v>24</v>
      </c>
      <c r="B12" s="384" t="s">
        <v>770</v>
      </c>
      <c r="C12" s="385"/>
      <c r="D12" s="385"/>
      <c r="E12" s="385"/>
      <c r="F12" s="385"/>
      <c r="G12" s="315" t="s">
        <v>26</v>
      </c>
      <c r="H12" s="386" t="s">
        <v>771</v>
      </c>
      <c r="I12" s="387"/>
      <c r="J12" s="387"/>
      <c r="K12" s="388"/>
      <c r="L12" s="5">
        <v>6</v>
      </c>
    </row>
    <row r="13" spans="1:12" ht="60" customHeight="1" thickBot="1" x14ac:dyDescent="0.3">
      <c r="A13" s="315" t="s">
        <v>28</v>
      </c>
      <c r="B13" s="384" t="s">
        <v>29</v>
      </c>
      <c r="C13" s="385"/>
      <c r="D13" s="385"/>
      <c r="E13" s="385"/>
      <c r="F13" s="385"/>
      <c r="G13" s="385"/>
      <c r="H13" s="385"/>
      <c r="I13" s="389"/>
      <c r="J13" s="315" t="s">
        <v>30</v>
      </c>
      <c r="K13" s="316" t="s">
        <v>91</v>
      </c>
      <c r="L13" s="311">
        <v>7</v>
      </c>
    </row>
    <row r="14" spans="1:12" ht="51.75" customHeight="1" thickBot="1" x14ac:dyDescent="0.3">
      <c r="A14" s="315" t="s">
        <v>32</v>
      </c>
      <c r="B14" s="390" t="s">
        <v>33</v>
      </c>
      <c r="C14" s="391"/>
      <c r="D14" s="315" t="s">
        <v>34</v>
      </c>
      <c r="E14" s="13" t="s">
        <v>92</v>
      </c>
      <c r="F14" s="315" t="s">
        <v>36</v>
      </c>
      <c r="G14" s="317">
        <v>10</v>
      </c>
      <c r="H14" s="315" t="s">
        <v>37</v>
      </c>
      <c r="I14" s="62">
        <v>60</v>
      </c>
      <c r="J14" s="315" t="s">
        <v>38</v>
      </c>
      <c r="K14" s="16" t="s">
        <v>39</v>
      </c>
      <c r="L14" s="311">
        <v>8</v>
      </c>
    </row>
    <row r="15" spans="1:12" ht="45" customHeight="1" thickBot="1" x14ac:dyDescent="0.3">
      <c r="A15" s="17" t="s">
        <v>40</v>
      </c>
      <c r="B15" s="18" t="s">
        <v>41</v>
      </c>
      <c r="C15" s="19" t="s">
        <v>93</v>
      </c>
      <c r="D15" s="20" t="s">
        <v>94</v>
      </c>
      <c r="E15" s="21"/>
      <c r="F15" s="22" t="s">
        <v>42</v>
      </c>
      <c r="G15" s="23" t="s">
        <v>95</v>
      </c>
      <c r="H15" s="20" t="s">
        <v>96</v>
      </c>
      <c r="I15" s="21"/>
      <c r="J15" s="21"/>
      <c r="K15" s="24"/>
      <c r="L15" s="311">
        <v>9</v>
      </c>
    </row>
    <row r="16" spans="1:12" ht="18.75" customHeight="1" x14ac:dyDescent="0.25">
      <c r="A16" s="392" t="s">
        <v>43</v>
      </c>
      <c r="B16" s="393"/>
      <c r="C16" s="394" t="s">
        <v>44</v>
      </c>
      <c r="D16" s="395"/>
      <c r="E16" s="394" t="s">
        <v>45</v>
      </c>
      <c r="F16" s="395"/>
      <c r="G16" s="394" t="s">
        <v>46</v>
      </c>
      <c r="H16" s="395"/>
      <c r="I16" s="394" t="s">
        <v>47</v>
      </c>
      <c r="J16" s="395"/>
      <c r="K16" s="25" t="s">
        <v>48</v>
      </c>
      <c r="L16" s="396">
        <v>10</v>
      </c>
    </row>
    <row r="17" spans="1:12" ht="35.25" customHeight="1" x14ac:dyDescent="0.25">
      <c r="A17" s="399" t="str">
        <f>+E11</f>
        <v>Ejemplo:
PobTot: Población Total
DANE - Censo Nacional</v>
      </c>
      <c r="B17" s="400"/>
      <c r="C17" s="401"/>
      <c r="D17" s="402"/>
      <c r="E17" s="401"/>
      <c r="F17" s="402"/>
      <c r="G17" s="401"/>
      <c r="H17" s="402"/>
      <c r="I17" s="401"/>
      <c r="J17" s="402"/>
      <c r="K17" s="403"/>
      <c r="L17" s="397"/>
    </row>
    <row r="18" spans="1:12" ht="21.75" customHeight="1" x14ac:dyDescent="0.25">
      <c r="A18" s="399" t="str">
        <f>+F11</f>
        <v xml:space="preserve"> ∑ (Hora calendario de  atención - Hora calendario de solicitud) {Service Manager}</v>
      </c>
      <c r="B18" s="400"/>
      <c r="C18" s="401"/>
      <c r="D18" s="402"/>
      <c r="E18" s="401"/>
      <c r="F18" s="402"/>
      <c r="G18" s="401"/>
      <c r="H18" s="402"/>
      <c r="I18" s="401"/>
      <c r="J18" s="402"/>
      <c r="K18" s="404"/>
      <c r="L18" s="397"/>
    </row>
    <row r="19" spans="1:12" ht="21.75" customHeight="1" x14ac:dyDescent="0.25">
      <c r="A19" s="399" t="str">
        <f>+G11</f>
        <v>Total solicitudes mantenimiento correctivo (intervención de equipos) {Service Manager}</v>
      </c>
      <c r="B19" s="400"/>
      <c r="C19" s="401"/>
      <c r="D19" s="402"/>
      <c r="E19" s="401"/>
      <c r="F19" s="402"/>
      <c r="G19" s="401"/>
      <c r="H19" s="402"/>
      <c r="I19" s="401"/>
      <c r="J19" s="402"/>
      <c r="K19" s="404"/>
      <c r="L19" s="397"/>
    </row>
    <row r="20" spans="1:12" ht="21.75" customHeight="1" x14ac:dyDescent="0.25">
      <c r="A20" s="399">
        <f>+H11</f>
        <v>0</v>
      </c>
      <c r="B20" s="400"/>
      <c r="C20" s="401"/>
      <c r="D20" s="402"/>
      <c r="E20" s="401"/>
      <c r="F20" s="402"/>
      <c r="G20" s="401"/>
      <c r="H20" s="402"/>
      <c r="I20" s="401"/>
      <c r="J20" s="402"/>
      <c r="K20" s="404"/>
      <c r="L20" s="397"/>
    </row>
    <row r="21" spans="1:12" ht="21.75" customHeight="1" x14ac:dyDescent="0.25">
      <c r="A21" s="399">
        <f>+I11</f>
        <v>0</v>
      </c>
      <c r="B21" s="400"/>
      <c r="C21" s="401"/>
      <c r="D21" s="402"/>
      <c r="E21" s="401"/>
      <c r="F21" s="402"/>
      <c r="G21" s="401"/>
      <c r="H21" s="402"/>
      <c r="I21" s="401"/>
      <c r="J21" s="402"/>
      <c r="K21" s="404"/>
      <c r="L21" s="397"/>
    </row>
    <row r="22" spans="1:12" ht="21.75" customHeight="1" thickBot="1" x14ac:dyDescent="0.3">
      <c r="A22" s="399">
        <f>+J11</f>
        <v>0</v>
      </c>
      <c r="B22" s="400"/>
      <c r="C22" s="405"/>
      <c r="D22" s="406"/>
      <c r="E22" s="405"/>
      <c r="F22" s="406"/>
      <c r="G22" s="405"/>
      <c r="H22" s="406"/>
      <c r="I22" s="405"/>
      <c r="J22" s="406"/>
      <c r="K22" s="404"/>
      <c r="L22" s="398"/>
    </row>
    <row r="23" spans="1:12" ht="18" customHeight="1" x14ac:dyDescent="0.25">
      <c r="A23" s="431" t="s">
        <v>49</v>
      </c>
      <c r="B23" s="314" t="s">
        <v>50</v>
      </c>
      <c r="C23" s="435" t="s">
        <v>51</v>
      </c>
      <c r="D23" s="435"/>
      <c r="E23" s="413" t="s">
        <v>52</v>
      </c>
      <c r="F23" s="413"/>
      <c r="G23" s="414"/>
      <c r="H23" s="415" t="s">
        <v>53</v>
      </c>
      <c r="I23" s="28"/>
      <c r="J23" s="28"/>
      <c r="K23" s="29"/>
      <c r="L23" s="417">
        <v>11</v>
      </c>
    </row>
    <row r="24" spans="1:12" ht="19.5" customHeight="1" x14ac:dyDescent="0.25">
      <c r="A24" s="432"/>
      <c r="B24" s="30" t="s">
        <v>54</v>
      </c>
      <c r="C24" s="31" t="s">
        <v>55</v>
      </c>
      <c r="D24" s="31" t="s">
        <v>56</v>
      </c>
      <c r="E24" s="32" t="s">
        <v>57</v>
      </c>
      <c r="F24" s="33" t="s">
        <v>58</v>
      </c>
      <c r="G24" s="34" t="s">
        <v>59</v>
      </c>
      <c r="H24" s="416"/>
      <c r="I24" s="35"/>
      <c r="J24" s="36"/>
      <c r="K24" s="37"/>
      <c r="L24" s="418"/>
    </row>
    <row r="25" spans="1:12" ht="20.25" customHeight="1" x14ac:dyDescent="0.25">
      <c r="A25" s="433"/>
      <c r="B25" s="38">
        <v>1</v>
      </c>
      <c r="C25" s="419">
        <v>54</v>
      </c>
      <c r="D25" s="39">
        <v>57</v>
      </c>
      <c r="E25" s="40">
        <v>58</v>
      </c>
      <c r="F25" s="40">
        <v>57</v>
      </c>
      <c r="G25" s="40">
        <v>56</v>
      </c>
      <c r="H25" s="40" t="e">
        <f>(C18/C19)*100%</f>
        <v>#DIV/0!</v>
      </c>
      <c r="I25" s="35"/>
      <c r="J25" s="41"/>
      <c r="K25" s="37"/>
      <c r="L25" s="418"/>
    </row>
    <row r="26" spans="1:12" ht="20.25" customHeight="1" x14ac:dyDescent="0.25">
      <c r="A26" s="433"/>
      <c r="B26" s="42">
        <v>2</v>
      </c>
      <c r="C26" s="419"/>
      <c r="D26" s="43">
        <v>56</v>
      </c>
      <c r="E26" s="40">
        <v>57</v>
      </c>
      <c r="F26" s="40">
        <v>56</v>
      </c>
      <c r="G26" s="40">
        <v>55</v>
      </c>
      <c r="H26" s="40" t="e">
        <f>(E18/E19)*100%</f>
        <v>#DIV/0!</v>
      </c>
      <c r="I26" s="35"/>
      <c r="J26" s="41"/>
      <c r="K26" s="37"/>
      <c r="L26" s="418"/>
    </row>
    <row r="27" spans="1:12" ht="20.25" customHeight="1" x14ac:dyDescent="0.3">
      <c r="A27" s="433"/>
      <c r="B27" s="42">
        <v>3</v>
      </c>
      <c r="C27" s="419"/>
      <c r="D27" s="43">
        <v>55</v>
      </c>
      <c r="E27" s="40">
        <v>56</v>
      </c>
      <c r="F27" s="40">
        <v>55</v>
      </c>
      <c r="G27" s="40">
        <v>54</v>
      </c>
      <c r="H27" s="40" t="e">
        <f>(G18/G19)*100%</f>
        <v>#DIV/0!</v>
      </c>
      <c r="I27" s="44"/>
      <c r="J27" s="41"/>
      <c r="K27" s="37"/>
      <c r="L27" s="418"/>
    </row>
    <row r="28" spans="1:12" ht="20.25" customHeight="1" thickBot="1" x14ac:dyDescent="0.3">
      <c r="A28" s="434"/>
      <c r="B28" s="45">
        <v>4</v>
      </c>
      <c r="C28" s="420"/>
      <c r="D28" s="46">
        <v>54</v>
      </c>
      <c r="E28" s="47">
        <v>55</v>
      </c>
      <c r="F28" s="47">
        <v>54</v>
      </c>
      <c r="G28" s="47">
        <v>53</v>
      </c>
      <c r="H28" s="47" t="e">
        <f>(I18/I19)*100%</f>
        <v>#DIV/0!</v>
      </c>
      <c r="I28" s="48"/>
      <c r="J28" s="49"/>
      <c r="K28" s="50"/>
      <c r="L28" s="418"/>
    </row>
    <row r="29" spans="1:12" ht="66.75" customHeight="1" x14ac:dyDescent="0.25">
      <c r="A29" s="51" t="s">
        <v>60</v>
      </c>
      <c r="B29" s="421" t="s">
        <v>97</v>
      </c>
      <c r="C29" s="421"/>
      <c r="D29" s="421"/>
      <c r="E29" s="421"/>
      <c r="F29" s="421"/>
      <c r="G29" s="421"/>
      <c r="H29" s="421"/>
      <c r="I29" s="421"/>
      <c r="J29" s="421"/>
      <c r="K29" s="421"/>
      <c r="L29" s="52">
        <v>12</v>
      </c>
    </row>
    <row r="30" spans="1:12" ht="53.1" customHeight="1" thickBot="1" x14ac:dyDescent="0.3">
      <c r="A30" s="315" t="s">
        <v>62</v>
      </c>
      <c r="B30" s="422" t="s">
        <v>772</v>
      </c>
      <c r="C30" s="423"/>
      <c r="D30" s="423"/>
      <c r="E30" s="423"/>
      <c r="F30" s="423"/>
      <c r="G30" s="423"/>
      <c r="H30" s="423"/>
      <c r="I30" s="423"/>
      <c r="J30" s="423"/>
      <c r="K30" s="424"/>
      <c r="L30" s="312">
        <v>13</v>
      </c>
    </row>
    <row r="31" spans="1:12" ht="30.75" customHeight="1" x14ac:dyDescent="0.25">
      <c r="A31" s="425" t="s">
        <v>64</v>
      </c>
      <c r="B31" s="409" t="s">
        <v>65</v>
      </c>
      <c r="C31" s="409"/>
      <c r="D31" s="426" t="s">
        <v>66</v>
      </c>
      <c r="E31" s="426"/>
      <c r="F31" s="426"/>
      <c r="G31" s="426"/>
      <c r="H31" s="313" t="s">
        <v>67</v>
      </c>
      <c r="I31" s="426" t="s">
        <v>68</v>
      </c>
      <c r="J31" s="426"/>
      <c r="K31" s="426"/>
      <c r="L31" s="427">
        <v>14</v>
      </c>
    </row>
    <row r="32" spans="1:12" ht="36" customHeight="1" x14ac:dyDescent="0.25">
      <c r="A32" s="425"/>
      <c r="B32" s="430" t="s">
        <v>16</v>
      </c>
      <c r="C32" s="430"/>
      <c r="D32" s="441" t="s">
        <v>69</v>
      </c>
      <c r="E32" s="442"/>
      <c r="F32" s="442"/>
      <c r="G32" s="443"/>
      <c r="H32" s="313" t="s">
        <v>70</v>
      </c>
      <c r="I32" s="426" t="s">
        <v>71</v>
      </c>
      <c r="J32" s="426"/>
      <c r="K32" s="426"/>
      <c r="L32" s="428"/>
    </row>
    <row r="33" spans="1:12" ht="30.75" customHeight="1" thickBot="1" x14ac:dyDescent="0.3">
      <c r="A33" s="425"/>
      <c r="B33" s="409" t="s">
        <v>72</v>
      </c>
      <c r="C33" s="409"/>
      <c r="D33" s="444">
        <v>1273</v>
      </c>
      <c r="E33" s="445"/>
      <c r="F33" s="445"/>
      <c r="G33" s="445"/>
      <c r="H33" s="445"/>
      <c r="I33" s="445"/>
      <c r="J33" s="445"/>
      <c r="K33" s="446"/>
      <c r="L33" s="429"/>
    </row>
    <row r="34" spans="1:12" ht="30.75" customHeight="1" x14ac:dyDescent="0.25">
      <c r="A34" s="407" t="s">
        <v>73</v>
      </c>
      <c r="B34" s="409" t="s">
        <v>65</v>
      </c>
      <c r="C34" s="409"/>
      <c r="D34" s="410" t="s">
        <v>74</v>
      </c>
      <c r="E34" s="411"/>
      <c r="F34" s="411"/>
      <c r="G34" s="412"/>
      <c r="H34" s="313" t="s">
        <v>67</v>
      </c>
      <c r="I34" s="410" t="s">
        <v>75</v>
      </c>
      <c r="J34" s="411"/>
      <c r="K34" s="412"/>
      <c r="L34" s="427">
        <v>15</v>
      </c>
    </row>
    <row r="35" spans="1:12" ht="30.75" customHeight="1" thickBot="1" x14ac:dyDescent="0.3">
      <c r="A35" s="408"/>
      <c r="B35" s="436" t="s">
        <v>70</v>
      </c>
      <c r="C35" s="436"/>
      <c r="D35" s="437" t="s">
        <v>76</v>
      </c>
      <c r="E35" s="438"/>
      <c r="F35" s="438"/>
      <c r="G35" s="439"/>
      <c r="H35" s="59" t="s">
        <v>72</v>
      </c>
      <c r="I35" s="440" t="s">
        <v>77</v>
      </c>
      <c r="J35" s="438"/>
      <c r="K35" s="439"/>
      <c r="L35" s="429"/>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D35" r:id="rId1" display="wcastro@ins.gov.co/svillarreal@ins.gov.co"/>
    <hyperlink ref="A1" location="Índice!A1" display="volver"/>
  </hyperlinks>
  <printOptions horizontalCentered="1" verticalCentered="1"/>
  <pageMargins left="0" right="0" top="0" bottom="0" header="0" footer="0"/>
  <pageSetup scale="45" orientation="portrait" r:id="rId2"/>
  <headerFooter>
    <oddFooter>&amp;C&amp;P  de  &amp;N&amp;R&amp;A</oddFooter>
  </headerFooter>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5"/>
  <sheetViews>
    <sheetView showGridLines="0" showWhiteSpace="0" view="pageBreakPreview" zoomScale="80" zoomScaleNormal="70" zoomScaleSheetLayoutView="80" workbookViewId="0"/>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63" t="s">
        <v>98</v>
      </c>
      <c r="B1" s="1"/>
      <c r="C1" s="1"/>
      <c r="D1" s="360" t="s">
        <v>118</v>
      </c>
      <c r="E1" s="361"/>
      <c r="F1" s="361" t="s">
        <v>1</v>
      </c>
      <c r="G1" s="361"/>
      <c r="H1" s="361"/>
      <c r="I1" s="361" t="s">
        <v>2</v>
      </c>
      <c r="J1" s="361"/>
      <c r="K1" s="361"/>
    </row>
    <row r="2" spans="1:12" ht="27" customHeight="1" x14ac:dyDescent="0.25">
      <c r="A2" s="1"/>
      <c r="B2" s="1"/>
      <c r="C2" s="1"/>
      <c r="D2" s="361"/>
      <c r="E2" s="361"/>
      <c r="F2" s="361"/>
      <c r="G2" s="361"/>
      <c r="H2" s="361"/>
      <c r="I2" s="361"/>
      <c r="J2" s="361"/>
      <c r="K2" s="361"/>
    </row>
    <row r="3" spans="1:12" ht="17.25" customHeight="1" x14ac:dyDescent="0.25">
      <c r="A3" s="1"/>
      <c r="B3" s="1"/>
      <c r="C3" s="1"/>
      <c r="D3" s="361"/>
      <c r="E3" s="361"/>
      <c r="F3" s="361" t="s">
        <v>3</v>
      </c>
      <c r="G3" s="361"/>
      <c r="H3" s="361"/>
      <c r="I3" s="363">
        <v>44246</v>
      </c>
      <c r="J3" s="363"/>
      <c r="K3" s="363"/>
    </row>
    <row r="4" spans="1:12" ht="17.25" customHeight="1" thickBot="1" x14ac:dyDescent="0.3">
      <c r="A4" s="1"/>
      <c r="B4" s="1"/>
      <c r="C4" s="1"/>
      <c r="D4" s="362"/>
      <c r="E4" s="362"/>
      <c r="F4" s="362"/>
      <c r="G4" s="362"/>
      <c r="H4" s="362"/>
      <c r="I4" s="364"/>
      <c r="J4" s="364"/>
      <c r="K4" s="364"/>
    </row>
    <row r="5" spans="1:12" ht="36.75" customHeight="1" thickBot="1" x14ac:dyDescent="0.3">
      <c r="A5" s="357" t="s">
        <v>4</v>
      </c>
      <c r="B5" s="358"/>
      <c r="C5" s="358"/>
      <c r="D5" s="358"/>
      <c r="E5" s="358"/>
      <c r="F5" s="358"/>
      <c r="G5" s="358"/>
      <c r="H5" s="358"/>
      <c r="I5" s="358"/>
      <c r="J5" s="358"/>
      <c r="K5" s="359"/>
      <c r="L5" s="2"/>
    </row>
    <row r="6" spans="1:12" ht="27" customHeight="1" thickBot="1" x14ac:dyDescent="0.3">
      <c r="A6" s="365" t="s">
        <v>5</v>
      </c>
      <c r="B6" s="366"/>
      <c r="C6" s="366"/>
      <c r="D6" s="366"/>
      <c r="E6" s="366"/>
      <c r="F6" s="366"/>
      <c r="G6" s="366"/>
      <c r="H6" s="366"/>
      <c r="I6" s="366"/>
      <c r="J6" s="366"/>
      <c r="K6" s="367"/>
      <c r="L6" s="2"/>
    </row>
    <row r="7" spans="1:12" ht="54" customHeight="1" thickBot="1" x14ac:dyDescent="0.3">
      <c r="A7" s="3" t="s">
        <v>6</v>
      </c>
      <c r="B7" s="447" t="s">
        <v>119</v>
      </c>
      <c r="C7" s="447"/>
      <c r="D7" s="447"/>
      <c r="E7" s="447"/>
      <c r="F7" s="4" t="s">
        <v>8</v>
      </c>
      <c r="G7" s="369" t="s">
        <v>120</v>
      </c>
      <c r="H7" s="370"/>
      <c r="I7" s="370"/>
      <c r="J7" s="370"/>
      <c r="K7" s="371"/>
      <c r="L7" s="5">
        <v>1</v>
      </c>
    </row>
    <row r="8" spans="1:12" ht="57" customHeight="1" thickBot="1" x14ac:dyDescent="0.3">
      <c r="A8" s="6" t="s">
        <v>10</v>
      </c>
      <c r="B8" s="372" t="s">
        <v>121</v>
      </c>
      <c r="C8" s="373"/>
      <c r="D8" s="373"/>
      <c r="E8" s="374"/>
      <c r="F8" s="372"/>
      <c r="G8" s="373"/>
      <c r="H8" s="374"/>
      <c r="I8" s="372"/>
      <c r="J8" s="373"/>
      <c r="K8" s="375"/>
      <c r="L8" s="5">
        <v>2</v>
      </c>
    </row>
    <row r="9" spans="1:12" ht="135.75" customHeight="1" thickBot="1" x14ac:dyDescent="0.3">
      <c r="A9" s="7" t="s">
        <v>12</v>
      </c>
      <c r="B9" s="467" t="s">
        <v>122</v>
      </c>
      <c r="C9" s="468"/>
      <c r="D9" s="468"/>
      <c r="E9" s="468"/>
      <c r="F9" s="468"/>
      <c r="G9" s="468"/>
      <c r="H9" s="468"/>
      <c r="I9" s="468"/>
      <c r="J9" s="468"/>
      <c r="K9" s="469"/>
      <c r="L9" s="5">
        <v>3</v>
      </c>
    </row>
    <row r="10" spans="1:12" ht="30" customHeight="1" thickBot="1" x14ac:dyDescent="0.3">
      <c r="A10" s="7" t="s">
        <v>14</v>
      </c>
      <c r="B10" s="379" t="s">
        <v>123</v>
      </c>
      <c r="C10" s="380"/>
      <c r="D10" s="380"/>
      <c r="E10" s="380"/>
      <c r="F10" s="6" t="s">
        <v>16</v>
      </c>
      <c r="G10" s="381" t="s">
        <v>124</v>
      </c>
      <c r="H10" s="382"/>
      <c r="I10" s="382"/>
      <c r="J10" s="382"/>
      <c r="K10" s="383"/>
      <c r="L10" s="5">
        <v>4</v>
      </c>
    </row>
    <row r="11" spans="1:12" ht="102" customHeight="1" thickBot="1" x14ac:dyDescent="0.3">
      <c r="A11" s="6" t="s">
        <v>18</v>
      </c>
      <c r="B11" s="372" t="s">
        <v>19</v>
      </c>
      <c r="C11" s="374"/>
      <c r="D11" s="6" t="s">
        <v>20</v>
      </c>
      <c r="E11" s="64" t="s">
        <v>125</v>
      </c>
      <c r="F11" s="64" t="s">
        <v>126</v>
      </c>
      <c r="G11" s="64" t="s">
        <v>127</v>
      </c>
      <c r="H11" s="64" t="s">
        <v>128</v>
      </c>
      <c r="I11" s="64" t="s">
        <v>129</v>
      </c>
      <c r="J11" s="64" t="s">
        <v>130</v>
      </c>
      <c r="K11" s="64"/>
      <c r="L11" s="5">
        <v>5</v>
      </c>
    </row>
    <row r="12" spans="1:12" ht="238.5" customHeight="1" thickBot="1" x14ac:dyDescent="0.3">
      <c r="A12" s="6" t="s">
        <v>24</v>
      </c>
      <c r="B12" s="452" t="s">
        <v>131</v>
      </c>
      <c r="C12" s="453"/>
      <c r="D12" s="453"/>
      <c r="E12" s="453"/>
      <c r="F12" s="453"/>
      <c r="G12" s="6" t="s">
        <v>26</v>
      </c>
      <c r="H12" s="452" t="s">
        <v>132</v>
      </c>
      <c r="I12" s="453"/>
      <c r="J12" s="453"/>
      <c r="K12" s="454"/>
      <c r="L12" s="5">
        <v>6</v>
      </c>
    </row>
    <row r="13" spans="1:12" ht="88.5" customHeight="1" thickBot="1" x14ac:dyDescent="0.3">
      <c r="A13" s="6" t="s">
        <v>28</v>
      </c>
      <c r="B13" s="452" t="s">
        <v>133</v>
      </c>
      <c r="C13" s="453"/>
      <c r="D13" s="453"/>
      <c r="E13" s="453"/>
      <c r="F13" s="453"/>
      <c r="G13" s="453"/>
      <c r="H13" s="453"/>
      <c r="I13" s="454"/>
      <c r="J13" s="6" t="s">
        <v>30</v>
      </c>
      <c r="K13" s="11" t="s">
        <v>31</v>
      </c>
      <c r="L13" s="12">
        <v>7</v>
      </c>
    </row>
    <row r="14" spans="1:12" ht="93.75" customHeight="1" thickBot="1" x14ac:dyDescent="0.3">
      <c r="A14" s="6" t="s">
        <v>32</v>
      </c>
      <c r="B14" s="390" t="s">
        <v>33</v>
      </c>
      <c r="C14" s="391"/>
      <c r="D14" s="6" t="s">
        <v>34</v>
      </c>
      <c r="E14" s="13" t="s">
        <v>35</v>
      </c>
      <c r="F14" s="6" t="s">
        <v>36</v>
      </c>
      <c r="G14" s="14" t="s">
        <v>134</v>
      </c>
      <c r="H14" s="6" t="s">
        <v>37</v>
      </c>
      <c r="I14" s="72">
        <v>1.2304999999999999</v>
      </c>
      <c r="J14" s="6" t="s">
        <v>38</v>
      </c>
      <c r="K14" s="67" t="s">
        <v>135</v>
      </c>
      <c r="L14" s="12">
        <v>8</v>
      </c>
    </row>
    <row r="15" spans="1:12" ht="45" customHeight="1" thickBot="1" x14ac:dyDescent="0.3">
      <c r="A15" s="17" t="s">
        <v>40</v>
      </c>
      <c r="B15" s="18" t="s">
        <v>41</v>
      </c>
      <c r="C15" s="73">
        <v>2018</v>
      </c>
      <c r="D15" s="21"/>
      <c r="E15" s="21"/>
      <c r="F15" s="22" t="s">
        <v>42</v>
      </c>
      <c r="G15" s="74">
        <v>2021</v>
      </c>
      <c r="H15" s="21"/>
      <c r="I15" s="21"/>
      <c r="J15" s="21"/>
      <c r="K15" s="24"/>
      <c r="L15" s="12">
        <v>9</v>
      </c>
    </row>
    <row r="16" spans="1:12" ht="18.75" customHeight="1" x14ac:dyDescent="0.25">
      <c r="A16" s="392" t="s">
        <v>43</v>
      </c>
      <c r="B16" s="393"/>
      <c r="C16" s="394" t="s">
        <v>44</v>
      </c>
      <c r="D16" s="395"/>
      <c r="E16" s="394" t="s">
        <v>45</v>
      </c>
      <c r="F16" s="395"/>
      <c r="G16" s="394" t="s">
        <v>46</v>
      </c>
      <c r="H16" s="395"/>
      <c r="I16" s="394" t="s">
        <v>47</v>
      </c>
      <c r="J16" s="395"/>
      <c r="K16" s="25" t="s">
        <v>48</v>
      </c>
      <c r="L16" s="396">
        <v>10</v>
      </c>
    </row>
    <row r="17" spans="1:12" ht="35.25" customHeight="1" x14ac:dyDescent="0.25">
      <c r="A17" s="399" t="str">
        <f>+E11</f>
        <v>CPMPV: Cumplimiento Ponderado de Meta de Producción de la Vigencia</v>
      </c>
      <c r="B17" s="400"/>
      <c r="C17" s="401"/>
      <c r="D17" s="402"/>
      <c r="E17" s="401"/>
      <c r="F17" s="402"/>
      <c r="G17" s="401"/>
      <c r="H17" s="402"/>
      <c r="I17" s="401"/>
      <c r="J17" s="402"/>
      <c r="K17" s="403"/>
      <c r="L17" s="397"/>
    </row>
    <row r="18" spans="1:12" ht="21.75" customHeight="1" x14ac:dyDescent="0.25">
      <c r="A18" s="399" t="str">
        <f>+F11</f>
        <v>%CPAL: % de Cumplimiento de Meta de Producción de Animales de Laboratorio en un periodo determinado</v>
      </c>
      <c r="B18" s="400"/>
      <c r="C18" s="401"/>
      <c r="D18" s="402"/>
      <c r="E18" s="401"/>
      <c r="F18" s="402"/>
      <c r="G18" s="401"/>
      <c r="H18" s="402"/>
      <c r="I18" s="401"/>
      <c r="J18" s="402"/>
      <c r="K18" s="404"/>
      <c r="L18" s="397"/>
    </row>
    <row r="19" spans="1:12" ht="21.75" customHeight="1" x14ac:dyDescent="0.25">
      <c r="A19" s="399" t="str">
        <f>+G11</f>
        <v>%CPMPH: % de Cumplimiento de Meta de Producción de Hemoderivados en un periodo determinado</v>
      </c>
      <c r="B19" s="400"/>
      <c r="C19" s="401"/>
      <c r="D19" s="402"/>
      <c r="E19" s="401"/>
      <c r="F19" s="402"/>
      <c r="G19" s="401"/>
      <c r="H19" s="402"/>
      <c r="I19" s="401"/>
      <c r="J19" s="402"/>
      <c r="K19" s="404"/>
      <c r="L19" s="397"/>
    </row>
    <row r="20" spans="1:12" ht="21.75" customHeight="1" x14ac:dyDescent="0.25">
      <c r="A20" s="399" t="str">
        <f>+H11</f>
        <v>%CPMPA: % de Cumplimiento de Meta de Producción de Antivenenos en un periodo determinado</v>
      </c>
      <c r="B20" s="400"/>
      <c r="C20" s="401"/>
      <c r="D20" s="402"/>
      <c r="E20" s="401"/>
      <c r="F20" s="402"/>
      <c r="G20" s="401"/>
      <c r="H20" s="402"/>
      <c r="I20" s="401"/>
      <c r="J20" s="402"/>
      <c r="K20" s="404"/>
      <c r="L20" s="397"/>
    </row>
    <row r="21" spans="1:12" ht="21.75" customHeight="1" x14ac:dyDescent="0.25">
      <c r="A21" s="399" t="str">
        <f>+I11</f>
        <v>%CPMPMC: % de Cumplimiento de Meta de Producción de Medios de Cultivo en un periodo determinado</v>
      </c>
      <c r="B21" s="400"/>
      <c r="C21" s="401"/>
      <c r="D21" s="402"/>
      <c r="E21" s="401"/>
      <c r="F21" s="402"/>
      <c r="G21" s="401"/>
      <c r="H21" s="402"/>
      <c r="I21" s="401"/>
      <c r="J21" s="402"/>
      <c r="K21" s="404"/>
      <c r="L21" s="397"/>
    </row>
    <row r="22" spans="1:12" ht="21.75" customHeight="1" thickBot="1" x14ac:dyDescent="0.3">
      <c r="A22" s="399" t="str">
        <f>+J11</f>
        <v>%FP: % de Factor Ponderador según el tipo de producto
%FPAL-Animales Lab
%FPH-Hemoderivados
%FPMC-Medios cultivo
%FPA-Antivenenos</v>
      </c>
      <c r="B22" s="400"/>
      <c r="C22" s="405"/>
      <c r="D22" s="406"/>
      <c r="E22" s="405"/>
      <c r="F22" s="406"/>
      <c r="G22" s="405"/>
      <c r="H22" s="406"/>
      <c r="I22" s="405"/>
      <c r="J22" s="406"/>
      <c r="K22" s="404"/>
      <c r="L22" s="398"/>
    </row>
    <row r="23" spans="1:12" ht="18" customHeight="1" x14ac:dyDescent="0.25">
      <c r="A23" s="431" t="s">
        <v>49</v>
      </c>
      <c r="B23" s="26" t="s">
        <v>50</v>
      </c>
      <c r="C23" s="435" t="s">
        <v>51</v>
      </c>
      <c r="D23" s="435"/>
      <c r="E23" s="413" t="s">
        <v>52</v>
      </c>
      <c r="F23" s="413"/>
      <c r="G23" s="414"/>
      <c r="H23" s="415" t="s">
        <v>53</v>
      </c>
      <c r="I23" s="28"/>
      <c r="J23" s="28"/>
      <c r="K23" s="29"/>
      <c r="L23" s="417">
        <v>11</v>
      </c>
    </row>
    <row r="24" spans="1:12" ht="19.5" customHeight="1" x14ac:dyDescent="0.25">
      <c r="A24" s="432"/>
      <c r="B24" s="30" t="s">
        <v>54</v>
      </c>
      <c r="C24" s="31" t="s">
        <v>55</v>
      </c>
      <c r="D24" s="31" t="s">
        <v>56</v>
      </c>
      <c r="E24" s="32" t="s">
        <v>57</v>
      </c>
      <c r="F24" s="33" t="s">
        <v>58</v>
      </c>
      <c r="G24" s="34" t="s">
        <v>59</v>
      </c>
      <c r="H24" s="416"/>
      <c r="I24" s="35"/>
      <c r="J24" s="36"/>
      <c r="K24" s="37"/>
      <c r="L24" s="418"/>
    </row>
    <row r="25" spans="1:12" ht="20.25" customHeight="1" x14ac:dyDescent="0.25">
      <c r="A25" s="433"/>
      <c r="B25" s="38">
        <v>1</v>
      </c>
      <c r="C25" s="470">
        <v>1</v>
      </c>
      <c r="D25" s="75">
        <v>6.5699999999999995E-2</v>
      </c>
      <c r="E25" s="76">
        <f>+D25*95%</f>
        <v>6.2414999999999991E-2</v>
      </c>
      <c r="F25" s="76">
        <f>+D25</f>
        <v>6.5699999999999995E-2</v>
      </c>
      <c r="G25" s="76" t="s">
        <v>136</v>
      </c>
      <c r="H25" s="40"/>
      <c r="I25" s="35"/>
      <c r="J25" s="41"/>
      <c r="K25" s="37"/>
      <c r="L25" s="418"/>
    </row>
    <row r="26" spans="1:12" ht="15.75" customHeight="1" x14ac:dyDescent="0.25">
      <c r="A26" s="433"/>
      <c r="B26" s="42">
        <v>2</v>
      </c>
      <c r="C26" s="470"/>
      <c r="D26" s="77">
        <v>0.14699999999999999</v>
      </c>
      <c r="E26" s="76">
        <f t="shared" ref="E26:E28" si="0">+D26*95%</f>
        <v>0.13965</v>
      </c>
      <c r="F26" s="76">
        <f t="shared" ref="F26:F28" si="1">+D26</f>
        <v>0.14699999999999999</v>
      </c>
      <c r="G26" s="76" t="s">
        <v>137</v>
      </c>
      <c r="H26" s="40"/>
      <c r="I26" s="35"/>
      <c r="J26" s="41"/>
      <c r="K26" s="37"/>
      <c r="L26" s="418"/>
    </row>
    <row r="27" spans="1:12" ht="17.25" customHeight="1" x14ac:dyDescent="0.3">
      <c r="A27" s="433"/>
      <c r="B27" s="42">
        <v>3</v>
      </c>
      <c r="C27" s="470"/>
      <c r="D27" s="77">
        <v>0.68930000000000002</v>
      </c>
      <c r="E27" s="76">
        <f t="shared" si="0"/>
        <v>0.65483499999999994</v>
      </c>
      <c r="F27" s="76">
        <f t="shared" si="1"/>
        <v>0.68930000000000002</v>
      </c>
      <c r="G27" s="76" t="s">
        <v>138</v>
      </c>
      <c r="H27" s="40"/>
      <c r="I27" s="44"/>
      <c r="J27" s="41"/>
      <c r="K27" s="37"/>
      <c r="L27" s="418"/>
    </row>
    <row r="28" spans="1:12" ht="16.5" customHeight="1" thickBot="1" x14ac:dyDescent="0.3">
      <c r="A28" s="434"/>
      <c r="B28" s="45">
        <v>4</v>
      </c>
      <c r="C28" s="471"/>
      <c r="D28" s="78">
        <v>1</v>
      </c>
      <c r="E28" s="79">
        <f t="shared" si="0"/>
        <v>0.95</v>
      </c>
      <c r="F28" s="79">
        <f t="shared" si="1"/>
        <v>1</v>
      </c>
      <c r="G28" s="79" t="s">
        <v>139</v>
      </c>
      <c r="H28" s="47"/>
      <c r="I28" s="48"/>
      <c r="J28" s="49"/>
      <c r="K28" s="50"/>
      <c r="L28" s="418"/>
    </row>
    <row r="29" spans="1:12" ht="53.25" customHeight="1" x14ac:dyDescent="0.25">
      <c r="A29" s="51" t="s">
        <v>60</v>
      </c>
      <c r="B29" s="456" t="s">
        <v>140</v>
      </c>
      <c r="C29" s="456"/>
      <c r="D29" s="456"/>
      <c r="E29" s="456"/>
      <c r="F29" s="456"/>
      <c r="G29" s="456"/>
      <c r="H29" s="456"/>
      <c r="I29" s="456"/>
      <c r="J29" s="456"/>
      <c r="K29" s="456"/>
      <c r="L29" s="52">
        <v>12</v>
      </c>
    </row>
    <row r="30" spans="1:12" ht="115.5" customHeight="1" thickBot="1" x14ac:dyDescent="0.3">
      <c r="A30" s="6" t="s">
        <v>62</v>
      </c>
      <c r="B30" s="457"/>
      <c r="C30" s="458"/>
      <c r="D30" s="458"/>
      <c r="E30" s="458"/>
      <c r="F30" s="458"/>
      <c r="G30" s="458"/>
      <c r="H30" s="458"/>
      <c r="I30" s="458"/>
      <c r="J30" s="458"/>
      <c r="K30" s="459"/>
      <c r="L30" s="53">
        <v>13</v>
      </c>
    </row>
    <row r="31" spans="1:12" ht="30.75" customHeight="1" x14ac:dyDescent="0.25">
      <c r="A31" s="425" t="s">
        <v>64</v>
      </c>
      <c r="B31" s="409" t="s">
        <v>65</v>
      </c>
      <c r="C31" s="409"/>
      <c r="D31" s="460" t="s">
        <v>141</v>
      </c>
      <c r="E31" s="460"/>
      <c r="F31" s="460"/>
      <c r="G31" s="460"/>
      <c r="H31" s="54" t="s">
        <v>67</v>
      </c>
      <c r="I31" s="460" t="s">
        <v>142</v>
      </c>
      <c r="J31" s="460"/>
      <c r="K31" s="460"/>
      <c r="L31" s="427">
        <v>14</v>
      </c>
    </row>
    <row r="32" spans="1:12" ht="36" customHeight="1" x14ac:dyDescent="0.25">
      <c r="A32" s="425"/>
      <c r="B32" s="430" t="s">
        <v>16</v>
      </c>
      <c r="C32" s="430"/>
      <c r="D32" s="461" t="s">
        <v>124</v>
      </c>
      <c r="E32" s="462"/>
      <c r="F32" s="462"/>
      <c r="G32" s="463"/>
      <c r="H32" s="54" t="s">
        <v>70</v>
      </c>
      <c r="I32" s="472" t="s">
        <v>143</v>
      </c>
      <c r="J32" s="460"/>
      <c r="K32" s="460"/>
      <c r="L32" s="428"/>
    </row>
    <row r="33" spans="1:12" ht="30.75" customHeight="1" thickBot="1" x14ac:dyDescent="0.3">
      <c r="A33" s="425"/>
      <c r="B33" s="409" t="s">
        <v>72</v>
      </c>
      <c r="C33" s="409"/>
      <c r="D33" s="464" t="s">
        <v>144</v>
      </c>
      <c r="E33" s="465"/>
      <c r="F33" s="465"/>
      <c r="G33" s="465"/>
      <c r="H33" s="465"/>
      <c r="I33" s="465"/>
      <c r="J33" s="465"/>
      <c r="K33" s="466"/>
      <c r="L33" s="429"/>
    </row>
    <row r="34" spans="1:12" ht="30.75" customHeight="1" x14ac:dyDescent="0.25">
      <c r="A34" s="407" t="s">
        <v>73</v>
      </c>
      <c r="B34" s="409" t="s">
        <v>65</v>
      </c>
      <c r="C34" s="409"/>
      <c r="D34" s="410" t="s">
        <v>74</v>
      </c>
      <c r="E34" s="411"/>
      <c r="F34" s="411"/>
      <c r="G34" s="412"/>
      <c r="H34" s="54" t="s">
        <v>67</v>
      </c>
      <c r="I34" s="410" t="s">
        <v>75</v>
      </c>
      <c r="J34" s="411"/>
      <c r="K34" s="412"/>
      <c r="L34" s="427">
        <v>15</v>
      </c>
    </row>
    <row r="35" spans="1:12" ht="30.75" customHeight="1" thickBot="1" x14ac:dyDescent="0.3">
      <c r="A35" s="408"/>
      <c r="B35" s="436" t="s">
        <v>70</v>
      </c>
      <c r="C35" s="436"/>
      <c r="D35" s="437" t="s">
        <v>76</v>
      </c>
      <c r="E35" s="438"/>
      <c r="F35" s="438"/>
      <c r="G35" s="439"/>
      <c r="H35" s="59" t="s">
        <v>72</v>
      </c>
      <c r="I35" s="440" t="s">
        <v>77</v>
      </c>
      <c r="J35" s="438"/>
      <c r="K35" s="439"/>
      <c r="L35" s="429"/>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I32" r:id="rId1"/>
    <hyperlink ref="D35" r:id="rId2" display="wcastro@ins.gov.co/svillarreal@ins.gov.co"/>
    <hyperlink ref="A1" location="Índice!A1" display="volver"/>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5"/>
  <sheetViews>
    <sheetView showGridLines="0" showWhiteSpace="0" view="pageBreakPreview" zoomScale="80" zoomScaleNormal="70" zoomScaleSheetLayoutView="80" workbookViewId="0"/>
  </sheetViews>
  <sheetFormatPr baseColWidth="10" defaultRowHeight="15" x14ac:dyDescent="0.25"/>
  <cols>
    <col min="1" max="1" width="23.42578125" customWidth="1"/>
    <col min="2" max="2" width="13.7109375" customWidth="1"/>
    <col min="3" max="5" width="20.85546875" customWidth="1"/>
    <col min="6" max="10" width="21.42578125" customWidth="1"/>
    <col min="11" max="11" width="26.5703125" customWidth="1"/>
    <col min="12" max="12" width="4" customWidth="1"/>
  </cols>
  <sheetData>
    <row r="1" spans="1:12" ht="30.75" customHeight="1" x14ac:dyDescent="0.25">
      <c r="A1" s="63" t="s">
        <v>98</v>
      </c>
      <c r="B1" s="1"/>
      <c r="C1" s="1"/>
      <c r="D1" s="360" t="s">
        <v>118</v>
      </c>
      <c r="E1" s="361"/>
      <c r="F1" s="361" t="s">
        <v>1</v>
      </c>
      <c r="G1" s="361"/>
      <c r="H1" s="361"/>
      <c r="I1" s="361" t="s">
        <v>2</v>
      </c>
      <c r="J1" s="361"/>
      <c r="K1" s="361"/>
    </row>
    <row r="2" spans="1:12" ht="27" customHeight="1" x14ac:dyDescent="0.25">
      <c r="A2" s="1"/>
      <c r="B2" s="1"/>
      <c r="C2" s="1"/>
      <c r="D2" s="361"/>
      <c r="E2" s="361"/>
      <c r="F2" s="361"/>
      <c r="G2" s="361"/>
      <c r="H2" s="361"/>
      <c r="I2" s="361"/>
      <c r="J2" s="361"/>
      <c r="K2" s="361"/>
    </row>
    <row r="3" spans="1:12" ht="17.25" customHeight="1" x14ac:dyDescent="0.25">
      <c r="A3" s="1"/>
      <c r="B3" s="1"/>
      <c r="C3" s="1"/>
      <c r="D3" s="361"/>
      <c r="E3" s="361"/>
      <c r="F3" s="361" t="s">
        <v>3</v>
      </c>
      <c r="G3" s="361"/>
      <c r="H3" s="361"/>
      <c r="I3" s="363">
        <v>44246</v>
      </c>
      <c r="J3" s="363"/>
      <c r="K3" s="363"/>
    </row>
    <row r="4" spans="1:12" ht="17.25" customHeight="1" thickBot="1" x14ac:dyDescent="0.3">
      <c r="A4" s="1"/>
      <c r="B4" s="1"/>
      <c r="C4" s="1"/>
      <c r="D4" s="362"/>
      <c r="E4" s="362"/>
      <c r="F4" s="362"/>
      <c r="G4" s="362"/>
      <c r="H4" s="362"/>
      <c r="I4" s="364"/>
      <c r="J4" s="364"/>
      <c r="K4" s="364"/>
    </row>
    <row r="5" spans="1:12" ht="36.75" customHeight="1" thickBot="1" x14ac:dyDescent="0.3">
      <c r="A5" s="357" t="s">
        <v>4</v>
      </c>
      <c r="B5" s="358"/>
      <c r="C5" s="358"/>
      <c r="D5" s="358"/>
      <c r="E5" s="358"/>
      <c r="F5" s="358"/>
      <c r="G5" s="358"/>
      <c r="H5" s="358"/>
      <c r="I5" s="358"/>
      <c r="J5" s="358"/>
      <c r="K5" s="359"/>
      <c r="L5" s="2"/>
    </row>
    <row r="6" spans="1:12" ht="27" customHeight="1" thickBot="1" x14ac:dyDescent="0.3">
      <c r="A6" s="365" t="s">
        <v>5</v>
      </c>
      <c r="B6" s="366"/>
      <c r="C6" s="366"/>
      <c r="D6" s="366"/>
      <c r="E6" s="366"/>
      <c r="F6" s="366"/>
      <c r="G6" s="366"/>
      <c r="H6" s="366"/>
      <c r="I6" s="366"/>
      <c r="J6" s="366"/>
      <c r="K6" s="367"/>
      <c r="L6" s="2"/>
    </row>
    <row r="7" spans="1:12" ht="54" customHeight="1" thickBot="1" x14ac:dyDescent="0.3">
      <c r="A7" s="3" t="s">
        <v>6</v>
      </c>
      <c r="B7" s="447" t="s">
        <v>147</v>
      </c>
      <c r="C7" s="447"/>
      <c r="D7" s="447"/>
      <c r="E7" s="447"/>
      <c r="F7" s="4" t="s">
        <v>8</v>
      </c>
      <c r="G7" s="369" t="s">
        <v>120</v>
      </c>
      <c r="H7" s="370"/>
      <c r="I7" s="370"/>
      <c r="J7" s="370"/>
      <c r="K7" s="371"/>
      <c r="L7" s="5">
        <v>1</v>
      </c>
    </row>
    <row r="8" spans="1:12" ht="57" customHeight="1" thickBot="1" x14ac:dyDescent="0.3">
      <c r="A8" s="6" t="s">
        <v>10</v>
      </c>
      <c r="B8" s="372" t="s">
        <v>121</v>
      </c>
      <c r="C8" s="373"/>
      <c r="D8" s="373"/>
      <c r="E8" s="374"/>
      <c r="F8" s="372"/>
      <c r="G8" s="373"/>
      <c r="H8" s="374"/>
      <c r="I8" s="372"/>
      <c r="J8" s="373"/>
      <c r="K8" s="375"/>
      <c r="L8" s="5">
        <v>2</v>
      </c>
    </row>
    <row r="9" spans="1:12" ht="111" customHeight="1" thickBot="1" x14ac:dyDescent="0.3">
      <c r="A9" s="7" t="s">
        <v>12</v>
      </c>
      <c r="B9" s="467" t="s">
        <v>148</v>
      </c>
      <c r="C9" s="468"/>
      <c r="D9" s="468"/>
      <c r="E9" s="468"/>
      <c r="F9" s="468"/>
      <c r="G9" s="468"/>
      <c r="H9" s="468"/>
      <c r="I9" s="468"/>
      <c r="J9" s="468"/>
      <c r="K9" s="469"/>
      <c r="L9" s="5">
        <v>3</v>
      </c>
    </row>
    <row r="10" spans="1:12" ht="30" customHeight="1" thickBot="1" x14ac:dyDescent="0.3">
      <c r="A10" s="7" t="s">
        <v>14</v>
      </c>
      <c r="B10" s="379" t="s">
        <v>123</v>
      </c>
      <c r="C10" s="380"/>
      <c r="D10" s="380"/>
      <c r="E10" s="380"/>
      <c r="F10" s="6" t="s">
        <v>16</v>
      </c>
      <c r="G10" s="381" t="s">
        <v>124</v>
      </c>
      <c r="H10" s="382"/>
      <c r="I10" s="382"/>
      <c r="J10" s="382"/>
      <c r="K10" s="383"/>
      <c r="L10" s="5">
        <v>4</v>
      </c>
    </row>
    <row r="11" spans="1:12" ht="138" customHeight="1" thickBot="1" x14ac:dyDescent="0.3">
      <c r="A11" s="6" t="s">
        <v>18</v>
      </c>
      <c r="B11" s="372" t="s">
        <v>102</v>
      </c>
      <c r="C11" s="374"/>
      <c r="D11" s="6" t="s">
        <v>20</v>
      </c>
      <c r="E11" s="64" t="s">
        <v>149</v>
      </c>
      <c r="F11" s="64" t="s">
        <v>150</v>
      </c>
      <c r="G11" s="64" t="s">
        <v>151</v>
      </c>
      <c r="H11" s="64" t="s">
        <v>152</v>
      </c>
      <c r="I11" s="64" t="s">
        <v>153</v>
      </c>
      <c r="J11" s="64" t="s">
        <v>107</v>
      </c>
      <c r="K11" s="64"/>
      <c r="L11" s="5">
        <v>5</v>
      </c>
    </row>
    <row r="12" spans="1:12" ht="117" customHeight="1" thickBot="1" x14ac:dyDescent="0.3">
      <c r="A12" s="6" t="s">
        <v>24</v>
      </c>
      <c r="B12" s="452" t="s">
        <v>154</v>
      </c>
      <c r="C12" s="453"/>
      <c r="D12" s="453"/>
      <c r="E12" s="453"/>
      <c r="F12" s="453"/>
      <c r="G12" s="6" t="s">
        <v>26</v>
      </c>
      <c r="H12" s="452" t="s">
        <v>155</v>
      </c>
      <c r="I12" s="453"/>
      <c r="J12" s="453"/>
      <c r="K12" s="454"/>
      <c r="L12" s="5">
        <v>6</v>
      </c>
    </row>
    <row r="13" spans="1:12" ht="60" customHeight="1" thickBot="1" x14ac:dyDescent="0.3">
      <c r="A13" s="6" t="s">
        <v>28</v>
      </c>
      <c r="B13" s="452" t="s">
        <v>156</v>
      </c>
      <c r="C13" s="453"/>
      <c r="D13" s="453"/>
      <c r="E13" s="453"/>
      <c r="F13" s="453"/>
      <c r="G13" s="453"/>
      <c r="H13" s="453"/>
      <c r="I13" s="454"/>
      <c r="J13" s="6" t="s">
        <v>30</v>
      </c>
      <c r="K13" s="11" t="s">
        <v>31</v>
      </c>
      <c r="L13" s="12">
        <v>7</v>
      </c>
    </row>
    <row r="14" spans="1:12" ht="84.75" customHeight="1" thickBot="1" x14ac:dyDescent="0.3">
      <c r="A14" s="6" t="s">
        <v>32</v>
      </c>
      <c r="B14" s="390" t="s">
        <v>33</v>
      </c>
      <c r="C14" s="391"/>
      <c r="D14" s="6" t="s">
        <v>34</v>
      </c>
      <c r="E14" s="13" t="s">
        <v>35</v>
      </c>
      <c r="F14" s="6" t="s">
        <v>36</v>
      </c>
      <c r="G14" s="14" t="s">
        <v>134</v>
      </c>
      <c r="H14" s="6" t="s">
        <v>37</v>
      </c>
      <c r="I14" s="72">
        <v>1.0444</v>
      </c>
      <c r="J14" s="6" t="s">
        <v>38</v>
      </c>
      <c r="K14" s="67" t="s">
        <v>135</v>
      </c>
      <c r="L14" s="12">
        <v>8</v>
      </c>
    </row>
    <row r="15" spans="1:12" ht="45" customHeight="1" thickBot="1" x14ac:dyDescent="0.3">
      <c r="A15" s="17" t="s">
        <v>40</v>
      </c>
      <c r="B15" s="18" t="s">
        <v>41</v>
      </c>
      <c r="C15" s="73">
        <v>2018</v>
      </c>
      <c r="D15" s="21"/>
      <c r="E15" s="21"/>
      <c r="F15" s="22" t="s">
        <v>42</v>
      </c>
      <c r="G15" s="74">
        <v>2021</v>
      </c>
      <c r="H15" s="21"/>
      <c r="I15" s="21"/>
      <c r="J15" s="21"/>
      <c r="K15" s="24"/>
      <c r="L15" s="12">
        <v>9</v>
      </c>
    </row>
    <row r="16" spans="1:12" ht="18.75" customHeight="1" x14ac:dyDescent="0.25">
      <c r="A16" s="392" t="s">
        <v>43</v>
      </c>
      <c r="B16" s="393"/>
      <c r="C16" s="394" t="s">
        <v>44</v>
      </c>
      <c r="D16" s="395"/>
      <c r="E16" s="394" t="s">
        <v>45</v>
      </c>
      <c r="F16" s="395"/>
      <c r="G16" s="394" t="s">
        <v>46</v>
      </c>
      <c r="H16" s="395"/>
      <c r="I16" s="394" t="s">
        <v>47</v>
      </c>
      <c r="J16" s="395"/>
      <c r="K16" s="25" t="s">
        <v>48</v>
      </c>
      <c r="L16" s="396">
        <v>10</v>
      </c>
    </row>
    <row r="17" spans="1:12" ht="35.25" customHeight="1" x14ac:dyDescent="0.25">
      <c r="A17" s="399" t="str">
        <f>+E11</f>
        <v>CMAC: Cumplimiento Meta Anual Comercialización</v>
      </c>
      <c r="B17" s="400"/>
      <c r="C17" s="401"/>
      <c r="D17" s="402"/>
      <c r="E17" s="401"/>
      <c r="F17" s="402"/>
      <c r="G17" s="401"/>
      <c r="H17" s="402"/>
      <c r="I17" s="401"/>
      <c r="J17" s="402"/>
      <c r="K17" s="403"/>
      <c r="L17" s="397"/>
    </row>
    <row r="18" spans="1:12" ht="21.75" customHeight="1" x14ac:dyDescent="0.25">
      <c r="A18" s="399" t="str">
        <f>+F11</f>
        <v>% AVANCE 1ER TRIMESTRE MAC</v>
      </c>
      <c r="B18" s="400"/>
      <c r="C18" s="401"/>
      <c r="D18" s="402"/>
      <c r="E18" s="401"/>
      <c r="F18" s="402"/>
      <c r="G18" s="401"/>
      <c r="H18" s="402"/>
      <c r="I18" s="401"/>
      <c r="J18" s="402"/>
      <c r="K18" s="404"/>
      <c r="L18" s="397"/>
    </row>
    <row r="19" spans="1:12" ht="21.75" customHeight="1" x14ac:dyDescent="0.25">
      <c r="A19" s="399" t="str">
        <f>+G11</f>
        <v>% AVANCE 2DO TRIMESTRE MAC</v>
      </c>
      <c r="B19" s="400"/>
      <c r="C19" s="401"/>
      <c r="D19" s="402"/>
      <c r="E19" s="401"/>
      <c r="F19" s="402"/>
      <c r="G19" s="401"/>
      <c r="H19" s="402"/>
      <c r="I19" s="401"/>
      <c r="J19" s="402"/>
      <c r="K19" s="404"/>
      <c r="L19" s="397"/>
    </row>
    <row r="20" spans="1:12" ht="21.75" customHeight="1" x14ac:dyDescent="0.25">
      <c r="A20" s="399" t="str">
        <f>+H11</f>
        <v>% AVANCE 3ER TRIMESTRE MAC</v>
      </c>
      <c r="B20" s="400"/>
      <c r="C20" s="401"/>
      <c r="D20" s="402"/>
      <c r="E20" s="401"/>
      <c r="F20" s="402"/>
      <c r="G20" s="401"/>
      <c r="H20" s="402"/>
      <c r="I20" s="401"/>
      <c r="J20" s="402"/>
      <c r="K20" s="404"/>
      <c r="L20" s="397"/>
    </row>
    <row r="21" spans="1:12" ht="21.75" customHeight="1" x14ac:dyDescent="0.25">
      <c r="A21" s="399" t="str">
        <f>+I11</f>
        <v>% AVANCE 4TO TRIMESTRE MAC</v>
      </c>
      <c r="B21" s="400"/>
      <c r="C21" s="401"/>
      <c r="D21" s="402"/>
      <c r="E21" s="401"/>
      <c r="F21" s="402"/>
      <c r="G21" s="401"/>
      <c r="H21" s="402"/>
      <c r="I21" s="401"/>
      <c r="J21" s="402"/>
      <c r="K21" s="404"/>
      <c r="L21" s="397"/>
    </row>
    <row r="22" spans="1:12" ht="21.75" customHeight="1" thickBot="1" x14ac:dyDescent="0.3">
      <c r="A22" s="399" t="str">
        <f>+J11</f>
        <v>Variable 6</v>
      </c>
      <c r="B22" s="400"/>
      <c r="C22" s="405"/>
      <c r="D22" s="406"/>
      <c r="E22" s="405"/>
      <c r="F22" s="406"/>
      <c r="G22" s="405"/>
      <c r="H22" s="406"/>
      <c r="I22" s="405"/>
      <c r="J22" s="406"/>
      <c r="K22" s="404"/>
      <c r="L22" s="398"/>
    </row>
    <row r="23" spans="1:12" ht="18" customHeight="1" x14ac:dyDescent="0.25">
      <c r="A23" s="431" t="s">
        <v>49</v>
      </c>
      <c r="B23" s="26" t="s">
        <v>50</v>
      </c>
      <c r="C23" s="435" t="s">
        <v>51</v>
      </c>
      <c r="D23" s="435"/>
      <c r="E23" s="413" t="s">
        <v>52</v>
      </c>
      <c r="F23" s="413"/>
      <c r="G23" s="414"/>
      <c r="H23" s="415" t="s">
        <v>53</v>
      </c>
      <c r="I23" s="28"/>
      <c r="J23" s="28"/>
      <c r="K23" s="29"/>
      <c r="L23" s="417">
        <v>11</v>
      </c>
    </row>
    <row r="24" spans="1:12" ht="19.5" customHeight="1" x14ac:dyDescent="0.25">
      <c r="A24" s="432"/>
      <c r="B24" s="30" t="s">
        <v>54</v>
      </c>
      <c r="C24" s="31" t="s">
        <v>55</v>
      </c>
      <c r="D24" s="31" t="s">
        <v>56</v>
      </c>
      <c r="E24" s="32" t="s">
        <v>57</v>
      </c>
      <c r="F24" s="33" t="s">
        <v>58</v>
      </c>
      <c r="G24" s="34" t="s">
        <v>59</v>
      </c>
      <c r="H24" s="416"/>
      <c r="I24" s="35"/>
      <c r="J24" s="36"/>
      <c r="K24" s="37"/>
      <c r="L24" s="418"/>
    </row>
    <row r="25" spans="1:12" ht="20.25" customHeight="1" x14ac:dyDescent="0.25">
      <c r="A25" s="433"/>
      <c r="B25" s="38">
        <v>1</v>
      </c>
      <c r="C25" s="470">
        <v>1</v>
      </c>
      <c r="D25" s="81">
        <v>0.184585</v>
      </c>
      <c r="E25" s="76">
        <v>0.17487</v>
      </c>
      <c r="F25" s="76">
        <v>0.184585</v>
      </c>
      <c r="G25" s="76" t="s">
        <v>157</v>
      </c>
      <c r="H25" s="40"/>
      <c r="I25" s="35"/>
      <c r="J25" s="41"/>
      <c r="K25" s="37"/>
      <c r="L25" s="418"/>
    </row>
    <row r="26" spans="1:12" ht="15.75" customHeight="1" x14ac:dyDescent="0.25">
      <c r="A26" s="433"/>
      <c r="B26" s="42">
        <v>2</v>
      </c>
      <c r="C26" s="470"/>
      <c r="D26" s="77">
        <v>0.43975499999999995</v>
      </c>
      <c r="E26" s="76">
        <v>0.41660999999999998</v>
      </c>
      <c r="F26" s="76">
        <v>0.43975499999999995</v>
      </c>
      <c r="G26" s="76" t="s">
        <v>158</v>
      </c>
      <c r="H26" s="40"/>
      <c r="I26" s="35"/>
      <c r="J26" s="41"/>
      <c r="K26" s="37"/>
      <c r="L26" s="418"/>
    </row>
    <row r="27" spans="1:12" ht="17.25" customHeight="1" x14ac:dyDescent="0.3">
      <c r="A27" s="433"/>
      <c r="B27" s="42">
        <v>3</v>
      </c>
      <c r="C27" s="470"/>
      <c r="D27" s="77">
        <v>0.69483000000000006</v>
      </c>
      <c r="E27" s="76">
        <v>0.65826000000000007</v>
      </c>
      <c r="F27" s="76">
        <v>0.69483000000000006</v>
      </c>
      <c r="G27" s="76" t="s">
        <v>159</v>
      </c>
      <c r="H27" s="40"/>
      <c r="I27" s="44"/>
      <c r="J27" s="41"/>
      <c r="K27" s="37"/>
      <c r="L27" s="418"/>
    </row>
    <row r="28" spans="1:12" ht="16.5" customHeight="1" thickBot="1" x14ac:dyDescent="0.3">
      <c r="A28" s="434"/>
      <c r="B28" s="45">
        <v>4</v>
      </c>
      <c r="C28" s="471"/>
      <c r="D28" s="78">
        <v>0.95</v>
      </c>
      <c r="E28" s="79">
        <v>0.9</v>
      </c>
      <c r="F28" s="79">
        <v>0.95</v>
      </c>
      <c r="G28" s="79" t="s">
        <v>160</v>
      </c>
      <c r="H28" s="47"/>
      <c r="I28" s="48"/>
      <c r="J28" s="49"/>
      <c r="K28" s="50"/>
      <c r="L28" s="418"/>
    </row>
    <row r="29" spans="1:12" ht="53.25" customHeight="1" x14ac:dyDescent="0.25">
      <c r="A29" s="51" t="s">
        <v>60</v>
      </c>
      <c r="B29" s="456" t="s">
        <v>773</v>
      </c>
      <c r="C29" s="456"/>
      <c r="D29" s="456"/>
      <c r="E29" s="456"/>
      <c r="F29" s="456"/>
      <c r="G29" s="456"/>
      <c r="H29" s="456"/>
      <c r="I29" s="456"/>
      <c r="J29" s="456"/>
      <c r="K29" s="456"/>
      <c r="L29" s="52">
        <v>12</v>
      </c>
    </row>
    <row r="30" spans="1:12" ht="115.5" customHeight="1" thickBot="1" x14ac:dyDescent="0.3">
      <c r="A30" s="6" t="s">
        <v>62</v>
      </c>
      <c r="B30" s="457" t="s">
        <v>774</v>
      </c>
      <c r="C30" s="458"/>
      <c r="D30" s="458"/>
      <c r="E30" s="458"/>
      <c r="F30" s="458"/>
      <c r="G30" s="458"/>
      <c r="H30" s="458"/>
      <c r="I30" s="458"/>
      <c r="J30" s="458"/>
      <c r="K30" s="459"/>
      <c r="L30" s="53">
        <v>13</v>
      </c>
    </row>
    <row r="31" spans="1:12" ht="30.75" customHeight="1" x14ac:dyDescent="0.25">
      <c r="A31" s="425" t="s">
        <v>64</v>
      </c>
      <c r="B31" s="409" t="s">
        <v>65</v>
      </c>
      <c r="C31" s="409"/>
      <c r="D31" s="460" t="s">
        <v>141</v>
      </c>
      <c r="E31" s="460"/>
      <c r="F31" s="460"/>
      <c r="G31" s="460"/>
      <c r="H31" s="54" t="s">
        <v>67</v>
      </c>
      <c r="I31" s="460" t="s">
        <v>142</v>
      </c>
      <c r="J31" s="460"/>
      <c r="K31" s="460"/>
      <c r="L31" s="427">
        <v>14</v>
      </c>
    </row>
    <row r="32" spans="1:12" ht="36" customHeight="1" x14ac:dyDescent="0.25">
      <c r="A32" s="425"/>
      <c r="B32" s="430" t="s">
        <v>16</v>
      </c>
      <c r="C32" s="430"/>
      <c r="D32" s="461" t="s">
        <v>124</v>
      </c>
      <c r="E32" s="462"/>
      <c r="F32" s="462"/>
      <c r="G32" s="463"/>
      <c r="H32" s="54" t="s">
        <v>70</v>
      </c>
      <c r="I32" s="472" t="s">
        <v>143</v>
      </c>
      <c r="J32" s="460"/>
      <c r="K32" s="460"/>
      <c r="L32" s="428"/>
    </row>
    <row r="33" spans="1:12" ht="30.75" customHeight="1" thickBot="1" x14ac:dyDescent="0.3">
      <c r="A33" s="425"/>
      <c r="B33" s="409" t="s">
        <v>72</v>
      </c>
      <c r="C33" s="409"/>
      <c r="D33" s="464" t="s">
        <v>144</v>
      </c>
      <c r="E33" s="465"/>
      <c r="F33" s="465"/>
      <c r="G33" s="465"/>
      <c r="H33" s="465"/>
      <c r="I33" s="465"/>
      <c r="J33" s="465"/>
      <c r="K33" s="466"/>
      <c r="L33" s="429"/>
    </row>
    <row r="34" spans="1:12" ht="30.75" customHeight="1" x14ac:dyDescent="0.25">
      <c r="A34" s="407" t="s">
        <v>73</v>
      </c>
      <c r="B34" s="409" t="s">
        <v>65</v>
      </c>
      <c r="C34" s="409"/>
      <c r="D34" s="410" t="s">
        <v>74</v>
      </c>
      <c r="E34" s="411"/>
      <c r="F34" s="411"/>
      <c r="G34" s="412"/>
      <c r="H34" s="54" t="s">
        <v>67</v>
      </c>
      <c r="I34" s="410" t="s">
        <v>75</v>
      </c>
      <c r="J34" s="411"/>
      <c r="K34" s="412"/>
      <c r="L34" s="427">
        <v>15</v>
      </c>
    </row>
    <row r="35" spans="1:12" ht="30.75" customHeight="1" thickBot="1" x14ac:dyDescent="0.3">
      <c r="A35" s="408"/>
      <c r="B35" s="436" t="s">
        <v>70</v>
      </c>
      <c r="C35" s="436"/>
      <c r="D35" s="437" t="s">
        <v>76</v>
      </c>
      <c r="E35" s="438"/>
      <c r="F35" s="438"/>
      <c r="G35" s="439"/>
      <c r="H35" s="59" t="s">
        <v>72</v>
      </c>
      <c r="I35" s="440" t="s">
        <v>77</v>
      </c>
      <c r="J35" s="438"/>
      <c r="K35" s="439"/>
      <c r="L35" s="429"/>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I32" r:id="rId1"/>
    <hyperlink ref="D35" r:id="rId2" display="wcastro@ins.gov.co/svillarreal@ins.gov.co"/>
    <hyperlink ref="A1" location="Índice!A1" display="volver"/>
  </hyperlinks>
  <printOptions horizontalCentered="1" verticalCentered="1"/>
  <pageMargins left="0" right="0" top="0" bottom="0" header="0" footer="0"/>
  <pageSetup scale="43" orientation="portrait" r:id="rId3"/>
  <headerFooter>
    <oddFooter>&amp;C&amp;P  de  &amp;N&amp;R&amp;A</oddFooter>
  </headerFooter>
  <drawing r:id="rId4"/>
  <legacyDrawing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5"/>
  <sheetViews>
    <sheetView showGridLines="0" showWhiteSpace="0" view="pageBreakPreview" zoomScale="80" zoomScaleNormal="70" zoomScaleSheetLayoutView="80" workbookViewId="0"/>
  </sheetViews>
  <sheetFormatPr baseColWidth="10" defaultRowHeight="15" x14ac:dyDescent="0.25"/>
  <cols>
    <col min="1" max="1" width="23.42578125" customWidth="1"/>
    <col min="2" max="2" width="13.7109375" customWidth="1"/>
    <col min="3" max="5" width="20.85546875" customWidth="1"/>
    <col min="6" max="10" width="21.42578125" customWidth="1"/>
    <col min="11" max="11" width="25" customWidth="1"/>
    <col min="12" max="12" width="4" customWidth="1"/>
  </cols>
  <sheetData>
    <row r="1" spans="1:12" ht="30.75" customHeight="1" x14ac:dyDescent="0.25">
      <c r="A1" s="63" t="s">
        <v>98</v>
      </c>
      <c r="B1" s="1"/>
      <c r="C1" s="1"/>
      <c r="D1" s="360" t="s">
        <v>0</v>
      </c>
      <c r="E1" s="361"/>
      <c r="F1" s="361" t="s">
        <v>1</v>
      </c>
      <c r="G1" s="361"/>
      <c r="H1" s="361"/>
      <c r="I1" s="361" t="s">
        <v>2</v>
      </c>
      <c r="J1" s="361"/>
      <c r="K1" s="361"/>
    </row>
    <row r="2" spans="1:12" ht="27" customHeight="1" x14ac:dyDescent="0.25">
      <c r="A2" s="1"/>
      <c r="B2" s="1"/>
      <c r="C2" s="1"/>
      <c r="D2" s="361"/>
      <c r="E2" s="361"/>
      <c r="F2" s="361"/>
      <c r="G2" s="361"/>
      <c r="H2" s="361"/>
      <c r="I2" s="361"/>
      <c r="J2" s="361"/>
      <c r="K2" s="361"/>
    </row>
    <row r="3" spans="1:12" ht="17.25" customHeight="1" x14ac:dyDescent="0.25">
      <c r="A3" s="1"/>
      <c r="B3" s="1"/>
      <c r="C3" s="1"/>
      <c r="D3" s="361"/>
      <c r="E3" s="361"/>
      <c r="F3" s="361" t="s">
        <v>3</v>
      </c>
      <c r="G3" s="361"/>
      <c r="H3" s="361"/>
      <c r="I3" s="363">
        <v>44246</v>
      </c>
      <c r="J3" s="363"/>
      <c r="K3" s="363"/>
    </row>
    <row r="4" spans="1:12" ht="17.25" customHeight="1" thickBot="1" x14ac:dyDescent="0.3">
      <c r="A4" s="1"/>
      <c r="B4" s="1"/>
      <c r="C4" s="1"/>
      <c r="D4" s="362"/>
      <c r="E4" s="362"/>
      <c r="F4" s="362"/>
      <c r="G4" s="362"/>
      <c r="H4" s="362"/>
      <c r="I4" s="364"/>
      <c r="J4" s="364"/>
      <c r="K4" s="364"/>
    </row>
    <row r="5" spans="1:12" ht="36.75" customHeight="1" thickBot="1" x14ac:dyDescent="0.3">
      <c r="A5" s="357" t="s">
        <v>4</v>
      </c>
      <c r="B5" s="358"/>
      <c r="C5" s="358"/>
      <c r="D5" s="358"/>
      <c r="E5" s="358"/>
      <c r="F5" s="358"/>
      <c r="G5" s="358"/>
      <c r="H5" s="358"/>
      <c r="I5" s="358"/>
      <c r="J5" s="358"/>
      <c r="K5" s="359"/>
      <c r="L5" s="2"/>
    </row>
    <row r="6" spans="1:12" ht="27" customHeight="1" thickBot="1" x14ac:dyDescent="0.3">
      <c r="A6" s="365" t="s">
        <v>5</v>
      </c>
      <c r="B6" s="366"/>
      <c r="C6" s="366"/>
      <c r="D6" s="366"/>
      <c r="E6" s="366"/>
      <c r="F6" s="366"/>
      <c r="G6" s="366"/>
      <c r="H6" s="366"/>
      <c r="I6" s="366"/>
      <c r="J6" s="366"/>
      <c r="K6" s="367"/>
      <c r="L6" s="2"/>
    </row>
    <row r="7" spans="1:12" ht="54" customHeight="1" thickBot="1" x14ac:dyDescent="0.3">
      <c r="A7" s="3" t="s">
        <v>6</v>
      </c>
      <c r="B7" s="447" t="s">
        <v>162</v>
      </c>
      <c r="C7" s="447"/>
      <c r="D7" s="447"/>
      <c r="E7" s="447"/>
      <c r="F7" s="4" t="s">
        <v>8</v>
      </c>
      <c r="G7" s="369" t="s">
        <v>120</v>
      </c>
      <c r="H7" s="370"/>
      <c r="I7" s="370"/>
      <c r="J7" s="370"/>
      <c r="K7" s="371"/>
      <c r="L7" s="5">
        <v>1</v>
      </c>
    </row>
    <row r="8" spans="1:12" ht="57" customHeight="1" thickBot="1" x14ac:dyDescent="0.3">
      <c r="A8" s="6" t="s">
        <v>10</v>
      </c>
      <c r="B8" s="372" t="s">
        <v>121</v>
      </c>
      <c r="C8" s="373"/>
      <c r="D8" s="373"/>
      <c r="E8" s="374"/>
      <c r="F8" s="372"/>
      <c r="G8" s="373"/>
      <c r="H8" s="374"/>
      <c r="I8" s="372"/>
      <c r="J8" s="373"/>
      <c r="K8" s="375"/>
      <c r="L8" s="5">
        <v>2</v>
      </c>
    </row>
    <row r="9" spans="1:12" ht="57.75" customHeight="1" thickBot="1" x14ac:dyDescent="0.3">
      <c r="A9" s="7" t="s">
        <v>12</v>
      </c>
      <c r="B9" s="467" t="s">
        <v>163</v>
      </c>
      <c r="C9" s="468"/>
      <c r="D9" s="468"/>
      <c r="E9" s="468"/>
      <c r="F9" s="468"/>
      <c r="G9" s="468"/>
      <c r="H9" s="468"/>
      <c r="I9" s="468"/>
      <c r="J9" s="468"/>
      <c r="K9" s="469"/>
      <c r="L9" s="5">
        <v>3</v>
      </c>
    </row>
    <row r="10" spans="1:12" ht="30" customHeight="1" thickBot="1" x14ac:dyDescent="0.3">
      <c r="A10" s="7" t="s">
        <v>14</v>
      </c>
      <c r="B10" s="379" t="s">
        <v>123</v>
      </c>
      <c r="C10" s="380"/>
      <c r="D10" s="380"/>
      <c r="E10" s="380"/>
      <c r="F10" s="6" t="s">
        <v>16</v>
      </c>
      <c r="G10" s="381" t="s">
        <v>124</v>
      </c>
      <c r="H10" s="382"/>
      <c r="I10" s="382"/>
      <c r="J10" s="382"/>
      <c r="K10" s="383"/>
      <c r="L10" s="5">
        <v>4</v>
      </c>
    </row>
    <row r="11" spans="1:12" ht="99.75" customHeight="1" thickBot="1" x14ac:dyDescent="0.3">
      <c r="A11" s="6" t="s">
        <v>18</v>
      </c>
      <c r="B11" s="372" t="s">
        <v>19</v>
      </c>
      <c r="C11" s="374"/>
      <c r="D11" s="6" t="s">
        <v>20</v>
      </c>
      <c r="E11" s="64" t="s">
        <v>164</v>
      </c>
      <c r="F11" s="64" t="s">
        <v>165</v>
      </c>
      <c r="G11" s="64" t="s">
        <v>166</v>
      </c>
      <c r="H11" s="64" t="s">
        <v>167</v>
      </c>
      <c r="I11" s="64" t="s">
        <v>168</v>
      </c>
      <c r="J11" s="64" t="s">
        <v>107</v>
      </c>
      <c r="K11" s="64"/>
      <c r="L11" s="5">
        <v>5</v>
      </c>
    </row>
    <row r="12" spans="1:12" ht="117" customHeight="1" thickBot="1" x14ac:dyDescent="0.3">
      <c r="A12" s="6" t="s">
        <v>24</v>
      </c>
      <c r="B12" s="452" t="s">
        <v>169</v>
      </c>
      <c r="C12" s="453"/>
      <c r="D12" s="453"/>
      <c r="E12" s="453"/>
      <c r="F12" s="453"/>
      <c r="G12" s="6" t="s">
        <v>26</v>
      </c>
      <c r="H12" s="452" t="s">
        <v>170</v>
      </c>
      <c r="I12" s="453"/>
      <c r="J12" s="453"/>
      <c r="K12" s="454"/>
      <c r="L12" s="5">
        <v>6</v>
      </c>
    </row>
    <row r="13" spans="1:12" ht="60" customHeight="1" thickBot="1" x14ac:dyDescent="0.3">
      <c r="A13" s="6" t="s">
        <v>28</v>
      </c>
      <c r="B13" s="452" t="s">
        <v>171</v>
      </c>
      <c r="C13" s="453"/>
      <c r="D13" s="453"/>
      <c r="E13" s="453"/>
      <c r="F13" s="453"/>
      <c r="G13" s="453"/>
      <c r="H13" s="453"/>
      <c r="I13" s="454"/>
      <c r="J13" s="6" t="s">
        <v>30</v>
      </c>
      <c r="K13" s="11" t="s">
        <v>31</v>
      </c>
      <c r="L13" s="12">
        <v>7</v>
      </c>
    </row>
    <row r="14" spans="1:12" ht="87.75" customHeight="1" thickBot="1" x14ac:dyDescent="0.3">
      <c r="A14" s="6" t="s">
        <v>32</v>
      </c>
      <c r="B14" s="390" t="s">
        <v>33</v>
      </c>
      <c r="C14" s="391"/>
      <c r="D14" s="6" t="s">
        <v>34</v>
      </c>
      <c r="E14" s="13" t="s">
        <v>35</v>
      </c>
      <c r="F14" s="6" t="s">
        <v>36</v>
      </c>
      <c r="G14" s="14" t="s">
        <v>134</v>
      </c>
      <c r="H14" s="6" t="s">
        <v>37</v>
      </c>
      <c r="I14" s="82">
        <v>1</v>
      </c>
      <c r="J14" s="6" t="s">
        <v>38</v>
      </c>
      <c r="K14" s="67" t="s">
        <v>135</v>
      </c>
      <c r="L14" s="12">
        <v>8</v>
      </c>
    </row>
    <row r="15" spans="1:12" ht="45" customHeight="1" thickBot="1" x14ac:dyDescent="0.3">
      <c r="A15" s="17" t="s">
        <v>40</v>
      </c>
      <c r="B15" s="18" t="s">
        <v>41</v>
      </c>
      <c r="C15" s="73">
        <v>2018</v>
      </c>
      <c r="D15" s="21"/>
      <c r="E15" s="21"/>
      <c r="F15" s="22" t="s">
        <v>42</v>
      </c>
      <c r="G15" s="74">
        <v>2021</v>
      </c>
      <c r="H15" s="21"/>
      <c r="I15" s="21"/>
      <c r="J15" s="21"/>
      <c r="K15" s="24"/>
      <c r="L15" s="12">
        <v>9</v>
      </c>
    </row>
    <row r="16" spans="1:12" ht="18.75" customHeight="1" x14ac:dyDescent="0.25">
      <c r="A16" s="392" t="s">
        <v>43</v>
      </c>
      <c r="B16" s="393"/>
      <c r="C16" s="394" t="s">
        <v>44</v>
      </c>
      <c r="D16" s="395"/>
      <c r="E16" s="394" t="s">
        <v>45</v>
      </c>
      <c r="F16" s="395"/>
      <c r="G16" s="394" t="s">
        <v>46</v>
      </c>
      <c r="H16" s="395"/>
      <c r="I16" s="394" t="s">
        <v>47</v>
      </c>
      <c r="J16" s="395"/>
      <c r="K16" s="25" t="s">
        <v>48</v>
      </c>
      <c r="L16" s="396">
        <v>10</v>
      </c>
    </row>
    <row r="17" spans="1:12" ht="35.25" customHeight="1" x14ac:dyDescent="0.25">
      <c r="A17" s="399" t="str">
        <f>+E11</f>
        <v>CPAC: Cumplimiento Programa Aseguramiento de la Calidad</v>
      </c>
      <c r="B17" s="400"/>
      <c r="C17" s="401"/>
      <c r="D17" s="402"/>
      <c r="E17" s="401"/>
      <c r="F17" s="402"/>
      <c r="G17" s="401"/>
      <c r="H17" s="402"/>
      <c r="I17" s="401"/>
      <c r="J17" s="402"/>
      <c r="K17" s="403"/>
      <c r="L17" s="397"/>
    </row>
    <row r="18" spans="1:12" ht="21.75" customHeight="1" x14ac:dyDescent="0.25">
      <c r="A18" s="399" t="str">
        <f>+F11</f>
        <v>% AVANCE 1ER TRIMESTRE PAC</v>
      </c>
      <c r="B18" s="400"/>
      <c r="C18" s="401"/>
      <c r="D18" s="402"/>
      <c r="E18" s="401"/>
      <c r="F18" s="402"/>
      <c r="G18" s="401"/>
      <c r="H18" s="402"/>
      <c r="I18" s="401"/>
      <c r="J18" s="402"/>
      <c r="K18" s="404"/>
      <c r="L18" s="397"/>
    </row>
    <row r="19" spans="1:12" ht="21.75" customHeight="1" x14ac:dyDescent="0.25">
      <c r="A19" s="399" t="str">
        <f>+G11</f>
        <v>% AVANCE 2DO TRIMESTRE PAC</v>
      </c>
      <c r="B19" s="400"/>
      <c r="C19" s="401"/>
      <c r="D19" s="402"/>
      <c r="E19" s="401"/>
      <c r="F19" s="402"/>
      <c r="G19" s="401"/>
      <c r="H19" s="402"/>
      <c r="I19" s="401"/>
      <c r="J19" s="402"/>
      <c r="K19" s="404"/>
      <c r="L19" s="397"/>
    </row>
    <row r="20" spans="1:12" ht="21.75" customHeight="1" x14ac:dyDescent="0.25">
      <c r="A20" s="399" t="str">
        <f>+H11</f>
        <v>% AVANCE 3ER TRIMESTRE PAC</v>
      </c>
      <c r="B20" s="400"/>
      <c r="C20" s="401"/>
      <c r="D20" s="402"/>
      <c r="E20" s="401"/>
      <c r="F20" s="402"/>
      <c r="G20" s="401"/>
      <c r="H20" s="402"/>
      <c r="I20" s="401"/>
      <c r="J20" s="402"/>
      <c r="K20" s="404"/>
      <c r="L20" s="397"/>
    </row>
    <row r="21" spans="1:12" ht="21.75" customHeight="1" x14ac:dyDescent="0.25">
      <c r="A21" s="399" t="str">
        <f>+I11</f>
        <v>% AVANCE 4TO TRIMESTRE PAC</v>
      </c>
      <c r="B21" s="400"/>
      <c r="C21" s="401"/>
      <c r="D21" s="402"/>
      <c r="E21" s="401"/>
      <c r="F21" s="402"/>
      <c r="G21" s="401"/>
      <c r="H21" s="402"/>
      <c r="I21" s="401"/>
      <c r="J21" s="402"/>
      <c r="K21" s="404"/>
      <c r="L21" s="397"/>
    </row>
    <row r="22" spans="1:12" ht="21.75" customHeight="1" thickBot="1" x14ac:dyDescent="0.3">
      <c r="A22" s="399" t="str">
        <f>+J11</f>
        <v>Variable 6</v>
      </c>
      <c r="B22" s="400"/>
      <c r="C22" s="405"/>
      <c r="D22" s="406"/>
      <c r="E22" s="405"/>
      <c r="F22" s="406"/>
      <c r="G22" s="405"/>
      <c r="H22" s="406"/>
      <c r="I22" s="405"/>
      <c r="J22" s="406"/>
      <c r="K22" s="404"/>
      <c r="L22" s="398"/>
    </row>
    <row r="23" spans="1:12" ht="18" customHeight="1" x14ac:dyDescent="0.25">
      <c r="A23" s="431" t="s">
        <v>49</v>
      </c>
      <c r="B23" s="26" t="s">
        <v>50</v>
      </c>
      <c r="C23" s="435" t="s">
        <v>51</v>
      </c>
      <c r="D23" s="435"/>
      <c r="E23" s="413" t="s">
        <v>52</v>
      </c>
      <c r="F23" s="413"/>
      <c r="G23" s="414"/>
      <c r="H23" s="415" t="s">
        <v>53</v>
      </c>
      <c r="I23" s="28"/>
      <c r="J23" s="28"/>
      <c r="K23" s="29"/>
      <c r="L23" s="417">
        <v>11</v>
      </c>
    </row>
    <row r="24" spans="1:12" ht="19.5" customHeight="1" x14ac:dyDescent="0.25">
      <c r="A24" s="432"/>
      <c r="B24" s="30" t="s">
        <v>54</v>
      </c>
      <c r="C24" s="31" t="s">
        <v>55</v>
      </c>
      <c r="D24" s="31" t="s">
        <v>56</v>
      </c>
      <c r="E24" s="32" t="s">
        <v>57</v>
      </c>
      <c r="F24" s="33" t="s">
        <v>58</v>
      </c>
      <c r="G24" s="34" t="s">
        <v>59</v>
      </c>
      <c r="H24" s="416"/>
      <c r="I24" s="35"/>
      <c r="J24" s="36"/>
      <c r="K24" s="37"/>
      <c r="L24" s="418"/>
    </row>
    <row r="25" spans="1:12" ht="20.25" customHeight="1" x14ac:dyDescent="0.25">
      <c r="A25" s="433"/>
      <c r="B25" s="38">
        <v>1</v>
      </c>
      <c r="C25" s="470">
        <v>1</v>
      </c>
      <c r="D25" s="81">
        <v>0.18079999999999999</v>
      </c>
      <c r="E25" s="76">
        <f>+D25*95%</f>
        <v>0.17175999999999997</v>
      </c>
      <c r="F25" s="76">
        <v>0.18079999999999999</v>
      </c>
      <c r="G25" s="76" t="s">
        <v>172</v>
      </c>
      <c r="H25" s="40"/>
      <c r="I25" s="35"/>
      <c r="J25" s="41"/>
      <c r="K25" s="37"/>
      <c r="L25" s="418"/>
    </row>
    <row r="26" spans="1:12" ht="15.75" customHeight="1" x14ac:dyDescent="0.25">
      <c r="A26" s="433"/>
      <c r="B26" s="42">
        <v>2</v>
      </c>
      <c r="C26" s="470"/>
      <c r="D26" s="77">
        <v>0.50019999999999998</v>
      </c>
      <c r="E26" s="76">
        <f t="shared" ref="E26:E28" si="0">+D26*95%</f>
        <v>0.47518999999999995</v>
      </c>
      <c r="F26" s="76">
        <v>0.50019999999999998</v>
      </c>
      <c r="G26" s="76" t="s">
        <v>173</v>
      </c>
      <c r="H26" s="40"/>
      <c r="I26" s="35"/>
      <c r="J26" s="41"/>
      <c r="K26" s="37"/>
      <c r="L26" s="418"/>
    </row>
    <row r="27" spans="1:12" ht="17.25" customHeight="1" x14ac:dyDescent="0.3">
      <c r="A27" s="433"/>
      <c r="B27" s="42">
        <v>3</v>
      </c>
      <c r="C27" s="470"/>
      <c r="D27" s="77">
        <v>0.68120000000000003</v>
      </c>
      <c r="E27" s="76">
        <f t="shared" si="0"/>
        <v>0.64714000000000005</v>
      </c>
      <c r="F27" s="76">
        <v>0.68120000000000003</v>
      </c>
      <c r="G27" s="76" t="s">
        <v>174</v>
      </c>
      <c r="H27" s="40"/>
      <c r="I27" s="44"/>
      <c r="J27" s="41"/>
      <c r="K27" s="37"/>
      <c r="L27" s="418"/>
    </row>
    <row r="28" spans="1:12" ht="16.5" customHeight="1" thickBot="1" x14ac:dyDescent="0.3">
      <c r="A28" s="434"/>
      <c r="B28" s="45">
        <v>4</v>
      </c>
      <c r="C28" s="471"/>
      <c r="D28" s="78">
        <v>1</v>
      </c>
      <c r="E28" s="79">
        <f t="shared" si="0"/>
        <v>0.95</v>
      </c>
      <c r="F28" s="79">
        <v>1</v>
      </c>
      <c r="G28" s="79" t="s">
        <v>139</v>
      </c>
      <c r="H28" s="47"/>
      <c r="I28" s="48"/>
      <c r="J28" s="49"/>
      <c r="K28" s="50"/>
      <c r="L28" s="418"/>
    </row>
    <row r="29" spans="1:12" ht="53.25" customHeight="1" x14ac:dyDescent="0.25">
      <c r="A29" s="51" t="s">
        <v>60</v>
      </c>
      <c r="B29" s="456" t="s">
        <v>175</v>
      </c>
      <c r="C29" s="456"/>
      <c r="D29" s="456"/>
      <c r="E29" s="456"/>
      <c r="F29" s="456"/>
      <c r="G29" s="456"/>
      <c r="H29" s="456"/>
      <c r="I29" s="456"/>
      <c r="J29" s="456"/>
      <c r="K29" s="456"/>
      <c r="L29" s="52">
        <v>12</v>
      </c>
    </row>
    <row r="30" spans="1:12" ht="115.5" customHeight="1" thickBot="1" x14ac:dyDescent="0.3">
      <c r="A30" s="6" t="s">
        <v>62</v>
      </c>
      <c r="B30" s="457" t="s">
        <v>176</v>
      </c>
      <c r="C30" s="458"/>
      <c r="D30" s="458"/>
      <c r="E30" s="458"/>
      <c r="F30" s="458"/>
      <c r="G30" s="458"/>
      <c r="H30" s="458"/>
      <c r="I30" s="458"/>
      <c r="J30" s="458"/>
      <c r="K30" s="459"/>
      <c r="L30" s="53">
        <v>13</v>
      </c>
    </row>
    <row r="31" spans="1:12" ht="30.75" customHeight="1" x14ac:dyDescent="0.25">
      <c r="A31" s="425" t="s">
        <v>64</v>
      </c>
      <c r="B31" s="409" t="s">
        <v>65</v>
      </c>
      <c r="C31" s="409"/>
      <c r="D31" s="460" t="s">
        <v>141</v>
      </c>
      <c r="E31" s="460"/>
      <c r="F31" s="460"/>
      <c r="G31" s="460"/>
      <c r="H31" s="54" t="s">
        <v>67</v>
      </c>
      <c r="I31" s="460" t="s">
        <v>142</v>
      </c>
      <c r="J31" s="460"/>
      <c r="K31" s="460"/>
      <c r="L31" s="427">
        <v>14</v>
      </c>
    </row>
    <row r="32" spans="1:12" ht="36" customHeight="1" x14ac:dyDescent="0.25">
      <c r="A32" s="425"/>
      <c r="B32" s="430" t="s">
        <v>16</v>
      </c>
      <c r="C32" s="430"/>
      <c r="D32" s="461" t="s">
        <v>124</v>
      </c>
      <c r="E32" s="462"/>
      <c r="F32" s="462"/>
      <c r="G32" s="463"/>
      <c r="H32" s="54" t="s">
        <v>70</v>
      </c>
      <c r="I32" s="472" t="s">
        <v>143</v>
      </c>
      <c r="J32" s="460"/>
      <c r="K32" s="460"/>
      <c r="L32" s="428"/>
    </row>
    <row r="33" spans="1:12" ht="30.75" customHeight="1" thickBot="1" x14ac:dyDescent="0.3">
      <c r="A33" s="425"/>
      <c r="B33" s="409" t="s">
        <v>72</v>
      </c>
      <c r="C33" s="409"/>
      <c r="D33" s="464" t="s">
        <v>144</v>
      </c>
      <c r="E33" s="465"/>
      <c r="F33" s="465"/>
      <c r="G33" s="465"/>
      <c r="H33" s="465"/>
      <c r="I33" s="465"/>
      <c r="J33" s="465"/>
      <c r="K33" s="466"/>
      <c r="L33" s="429"/>
    </row>
    <row r="34" spans="1:12" ht="30.75" customHeight="1" x14ac:dyDescent="0.25">
      <c r="A34" s="407" t="s">
        <v>73</v>
      </c>
      <c r="B34" s="409" t="s">
        <v>65</v>
      </c>
      <c r="C34" s="409"/>
      <c r="D34" s="410"/>
      <c r="E34" s="411"/>
      <c r="F34" s="411"/>
      <c r="G34" s="412"/>
      <c r="H34" s="54" t="s">
        <v>67</v>
      </c>
      <c r="I34" s="410"/>
      <c r="J34" s="411"/>
      <c r="K34" s="412"/>
      <c r="L34" s="427">
        <v>15</v>
      </c>
    </row>
    <row r="35" spans="1:12" ht="30.75" customHeight="1" thickBot="1" x14ac:dyDescent="0.3">
      <c r="A35" s="408"/>
      <c r="B35" s="436" t="s">
        <v>70</v>
      </c>
      <c r="C35" s="436"/>
      <c r="D35" s="440"/>
      <c r="E35" s="438"/>
      <c r="F35" s="438"/>
      <c r="G35" s="439"/>
      <c r="H35" s="59" t="s">
        <v>72</v>
      </c>
      <c r="I35" s="440"/>
      <c r="J35" s="438"/>
      <c r="K35" s="439"/>
      <c r="L35" s="429"/>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I32" r:id="rId1"/>
    <hyperlink ref="A1" location="Índice!A1" display="volver"/>
  </hyperlinks>
  <printOptions horizontalCentered="1" verticalCentered="1"/>
  <pageMargins left="0" right="0" top="0" bottom="0" header="0" footer="0"/>
  <pageSetup scale="44" orientation="portrait" r:id="rId2"/>
  <headerFooter>
    <oddFooter>&amp;C&amp;P  de  &amp;N&amp;R&amp;A</oddFooter>
  </headerFooter>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3"/>
  <sheetViews>
    <sheetView showGridLines="0" showWhiteSpace="0" view="pageBreakPreview" zoomScale="70" zoomScaleNormal="70" zoomScaleSheetLayoutView="70" workbookViewId="0"/>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63" t="s">
        <v>98</v>
      </c>
      <c r="B1" s="1"/>
      <c r="C1" s="1"/>
      <c r="D1" s="360" t="s">
        <v>0</v>
      </c>
      <c r="E1" s="361"/>
      <c r="F1" s="361" t="s">
        <v>1</v>
      </c>
      <c r="G1" s="361"/>
      <c r="H1" s="361"/>
      <c r="I1" s="361" t="s">
        <v>2</v>
      </c>
      <c r="J1" s="361"/>
      <c r="K1" s="361"/>
    </row>
    <row r="2" spans="1:12" ht="27" customHeight="1" x14ac:dyDescent="0.25">
      <c r="A2" s="1"/>
      <c r="B2" s="1"/>
      <c r="C2" s="1"/>
      <c r="D2" s="361"/>
      <c r="E2" s="361"/>
      <c r="F2" s="361"/>
      <c r="G2" s="361"/>
      <c r="H2" s="361"/>
      <c r="I2" s="361"/>
      <c r="J2" s="361"/>
      <c r="K2" s="361"/>
    </row>
    <row r="3" spans="1:12" ht="17.25" customHeight="1" x14ac:dyDescent="0.25">
      <c r="A3" s="1"/>
      <c r="B3" s="1"/>
      <c r="C3" s="1"/>
      <c r="D3" s="361"/>
      <c r="E3" s="361"/>
      <c r="F3" s="361" t="s">
        <v>3</v>
      </c>
      <c r="G3" s="361"/>
      <c r="H3" s="361"/>
      <c r="I3" s="363">
        <v>44246</v>
      </c>
      <c r="J3" s="363"/>
      <c r="K3" s="363"/>
    </row>
    <row r="4" spans="1:12" ht="17.25" customHeight="1" thickBot="1" x14ac:dyDescent="0.3">
      <c r="A4" s="1"/>
      <c r="B4" s="1"/>
      <c r="C4" s="1"/>
      <c r="D4" s="362"/>
      <c r="E4" s="362"/>
      <c r="F4" s="362"/>
      <c r="G4" s="362"/>
      <c r="H4" s="362"/>
      <c r="I4" s="364"/>
      <c r="J4" s="364"/>
      <c r="K4" s="364"/>
    </row>
    <row r="5" spans="1:12" ht="36.75" customHeight="1" thickBot="1" x14ac:dyDescent="0.3">
      <c r="A5" s="357" t="s">
        <v>4</v>
      </c>
      <c r="B5" s="358"/>
      <c r="C5" s="358"/>
      <c r="D5" s="358"/>
      <c r="E5" s="358"/>
      <c r="F5" s="358"/>
      <c r="G5" s="358"/>
      <c r="H5" s="358"/>
      <c r="I5" s="358"/>
      <c r="J5" s="358"/>
      <c r="K5" s="359"/>
      <c r="L5" s="2"/>
    </row>
    <row r="6" spans="1:12" ht="27" customHeight="1" thickBot="1" x14ac:dyDescent="0.3">
      <c r="A6" s="365" t="s">
        <v>5</v>
      </c>
      <c r="B6" s="366"/>
      <c r="C6" s="366"/>
      <c r="D6" s="366"/>
      <c r="E6" s="366"/>
      <c r="F6" s="366"/>
      <c r="G6" s="366"/>
      <c r="H6" s="366"/>
      <c r="I6" s="366"/>
      <c r="J6" s="366"/>
      <c r="K6" s="367"/>
      <c r="L6" s="2"/>
    </row>
    <row r="7" spans="1:12" ht="54" customHeight="1" thickBot="1" x14ac:dyDescent="0.3">
      <c r="A7" s="3" t="s">
        <v>6</v>
      </c>
      <c r="B7" s="473" t="s">
        <v>178</v>
      </c>
      <c r="C7" s="473"/>
      <c r="D7" s="473"/>
      <c r="E7" s="473"/>
      <c r="F7" s="4" t="s">
        <v>8</v>
      </c>
      <c r="G7" s="474" t="s">
        <v>9</v>
      </c>
      <c r="H7" s="475"/>
      <c r="I7" s="475"/>
      <c r="J7" s="475"/>
      <c r="K7" s="476"/>
      <c r="L7" s="5">
        <v>1</v>
      </c>
    </row>
    <row r="8" spans="1:12" ht="57" customHeight="1" thickBot="1" x14ac:dyDescent="0.3">
      <c r="A8" s="6" t="s">
        <v>10</v>
      </c>
      <c r="B8" s="477" t="s">
        <v>11</v>
      </c>
      <c r="C8" s="478"/>
      <c r="D8" s="478"/>
      <c r="E8" s="479"/>
      <c r="F8" s="372"/>
      <c r="G8" s="373"/>
      <c r="H8" s="374"/>
      <c r="I8" s="372"/>
      <c r="J8" s="373"/>
      <c r="K8" s="375"/>
      <c r="L8" s="5">
        <v>2</v>
      </c>
    </row>
    <row r="9" spans="1:12" ht="57.75" customHeight="1" thickBot="1" x14ac:dyDescent="0.3">
      <c r="A9" s="7" t="s">
        <v>12</v>
      </c>
      <c r="B9" s="480" t="s">
        <v>179</v>
      </c>
      <c r="C9" s="481"/>
      <c r="D9" s="481"/>
      <c r="E9" s="481"/>
      <c r="F9" s="481"/>
      <c r="G9" s="481"/>
      <c r="H9" s="481"/>
      <c r="I9" s="481"/>
      <c r="J9" s="481"/>
      <c r="K9" s="482"/>
      <c r="L9" s="5">
        <v>3</v>
      </c>
    </row>
    <row r="10" spans="1:12" ht="30" customHeight="1" thickBot="1" x14ac:dyDescent="0.3">
      <c r="A10" s="7" t="s">
        <v>14</v>
      </c>
      <c r="B10" s="483" t="s">
        <v>180</v>
      </c>
      <c r="C10" s="484"/>
      <c r="D10" s="484"/>
      <c r="E10" s="484"/>
      <c r="F10" s="6" t="s">
        <v>16</v>
      </c>
      <c r="G10" s="485" t="s">
        <v>17</v>
      </c>
      <c r="H10" s="486"/>
      <c r="I10" s="486"/>
      <c r="J10" s="486"/>
      <c r="K10" s="487"/>
      <c r="L10" s="5">
        <v>4</v>
      </c>
    </row>
    <row r="11" spans="1:12" ht="67.5" customHeight="1" thickBot="1" x14ac:dyDescent="0.3">
      <c r="A11" s="6" t="s">
        <v>18</v>
      </c>
      <c r="B11" s="477" t="s">
        <v>19</v>
      </c>
      <c r="C11" s="479"/>
      <c r="D11" s="6" t="s">
        <v>20</v>
      </c>
      <c r="E11" s="83" t="s">
        <v>181</v>
      </c>
      <c r="F11" s="83" t="s">
        <v>182</v>
      </c>
      <c r="G11" s="64" t="s">
        <v>183</v>
      </c>
      <c r="H11" s="64" t="s">
        <v>105</v>
      </c>
      <c r="I11" s="64" t="s">
        <v>106</v>
      </c>
      <c r="J11" s="64" t="s">
        <v>107</v>
      </c>
      <c r="K11" s="64"/>
      <c r="L11" s="5">
        <v>5</v>
      </c>
    </row>
    <row r="12" spans="1:12" ht="117" customHeight="1" thickBot="1" x14ac:dyDescent="0.3">
      <c r="A12" s="6" t="s">
        <v>24</v>
      </c>
      <c r="B12" s="488" t="s">
        <v>184</v>
      </c>
      <c r="C12" s="489"/>
      <c r="D12" s="489"/>
      <c r="E12" s="489"/>
      <c r="F12" s="489"/>
      <c r="G12" s="6" t="s">
        <v>26</v>
      </c>
      <c r="H12" s="488" t="s">
        <v>185</v>
      </c>
      <c r="I12" s="489"/>
      <c r="J12" s="489"/>
      <c r="K12" s="490"/>
      <c r="L12" s="5">
        <v>6</v>
      </c>
    </row>
    <row r="13" spans="1:12" ht="60" customHeight="1" thickBot="1" x14ac:dyDescent="0.3">
      <c r="A13" s="6" t="s">
        <v>28</v>
      </c>
      <c r="B13" s="488" t="s">
        <v>186</v>
      </c>
      <c r="C13" s="489"/>
      <c r="D13" s="489"/>
      <c r="E13" s="489"/>
      <c r="F13" s="489"/>
      <c r="G13" s="489"/>
      <c r="H13" s="489"/>
      <c r="I13" s="490"/>
      <c r="J13" s="6" t="s">
        <v>30</v>
      </c>
      <c r="K13" s="84" t="s">
        <v>31</v>
      </c>
      <c r="L13" s="12">
        <v>7</v>
      </c>
    </row>
    <row r="14" spans="1:12" ht="126.75" thickBot="1" x14ac:dyDescent="0.3">
      <c r="A14" s="6" t="s">
        <v>32</v>
      </c>
      <c r="B14" s="491" t="s">
        <v>187</v>
      </c>
      <c r="C14" s="492"/>
      <c r="D14" s="6" t="s">
        <v>34</v>
      </c>
      <c r="E14" s="85" t="s">
        <v>35</v>
      </c>
      <c r="F14" s="6" t="s">
        <v>36</v>
      </c>
      <c r="G14" s="86">
        <v>1</v>
      </c>
      <c r="H14" s="6" t="s">
        <v>37</v>
      </c>
      <c r="I14" s="85">
        <v>99.94</v>
      </c>
      <c r="J14" s="6" t="s">
        <v>38</v>
      </c>
      <c r="K14" s="87" t="s">
        <v>188</v>
      </c>
      <c r="L14" s="12">
        <v>8</v>
      </c>
    </row>
    <row r="15" spans="1:12" ht="45" customHeight="1" thickBot="1" x14ac:dyDescent="0.3">
      <c r="A15" s="17" t="s">
        <v>40</v>
      </c>
      <c r="B15" s="18" t="s">
        <v>41</v>
      </c>
      <c r="C15" s="88">
        <v>2012</v>
      </c>
      <c r="D15" s="21"/>
      <c r="E15" s="21"/>
      <c r="F15" s="22" t="s">
        <v>42</v>
      </c>
      <c r="G15" s="74"/>
      <c r="H15" s="21"/>
      <c r="I15" s="21"/>
      <c r="J15" s="21"/>
      <c r="K15" s="24"/>
      <c r="L15" s="12">
        <v>9</v>
      </c>
    </row>
    <row r="16" spans="1:12" ht="18.75" customHeight="1" x14ac:dyDescent="0.25">
      <c r="A16" s="392" t="s">
        <v>43</v>
      </c>
      <c r="B16" s="393"/>
      <c r="C16" s="394" t="s">
        <v>44</v>
      </c>
      <c r="D16" s="395"/>
      <c r="E16" s="394" t="s">
        <v>45</v>
      </c>
      <c r="F16" s="395"/>
      <c r="G16" s="394" t="s">
        <v>46</v>
      </c>
      <c r="H16" s="395"/>
      <c r="I16" s="394" t="s">
        <v>47</v>
      </c>
      <c r="J16" s="395"/>
      <c r="K16" s="25" t="s">
        <v>48</v>
      </c>
      <c r="L16" s="396">
        <v>10</v>
      </c>
    </row>
    <row r="17" spans="1:12" ht="35.25" customHeight="1" x14ac:dyDescent="0.25">
      <c r="A17" s="399" t="str">
        <f>+E11</f>
        <v>Monto de Pac ejecutado sin aplazamientos</v>
      </c>
      <c r="B17" s="400"/>
      <c r="C17" s="401"/>
      <c r="D17" s="402"/>
      <c r="E17" s="401"/>
      <c r="F17" s="402"/>
      <c r="G17" s="401"/>
      <c r="H17" s="402"/>
      <c r="I17" s="401"/>
      <c r="J17" s="402"/>
      <c r="K17" s="403"/>
      <c r="L17" s="397"/>
    </row>
    <row r="18" spans="1:12" ht="21.75" customHeight="1" x14ac:dyDescent="0.25">
      <c r="A18" s="399" t="str">
        <f>+F11</f>
        <v>Monto de Pac asignado</v>
      </c>
      <c r="B18" s="400"/>
      <c r="C18" s="401"/>
      <c r="D18" s="402"/>
      <c r="E18" s="401"/>
      <c r="F18" s="402"/>
      <c r="G18" s="401"/>
      <c r="H18" s="402"/>
      <c r="I18" s="401"/>
      <c r="J18" s="402"/>
      <c r="K18" s="404"/>
      <c r="L18" s="397"/>
    </row>
    <row r="19" spans="1:12" ht="21.75" customHeight="1" x14ac:dyDescent="0.25">
      <c r="A19" s="399" t="str">
        <f>+G11</f>
        <v>Variable 3</v>
      </c>
      <c r="B19" s="400"/>
      <c r="C19" s="401"/>
      <c r="D19" s="402"/>
      <c r="E19" s="401"/>
      <c r="F19" s="402"/>
      <c r="G19" s="401"/>
      <c r="H19" s="402"/>
      <c r="I19" s="401"/>
      <c r="J19" s="402"/>
      <c r="K19" s="404"/>
      <c r="L19" s="397"/>
    </row>
    <row r="20" spans="1:12" ht="21.75" customHeight="1" x14ac:dyDescent="0.25">
      <c r="A20" s="399" t="str">
        <f>+H11</f>
        <v>Variable 4</v>
      </c>
      <c r="B20" s="400"/>
      <c r="C20" s="401"/>
      <c r="D20" s="402"/>
      <c r="E20" s="401"/>
      <c r="F20" s="402"/>
      <c r="G20" s="401"/>
      <c r="H20" s="402"/>
      <c r="I20" s="401"/>
      <c r="J20" s="402"/>
      <c r="K20" s="404"/>
      <c r="L20" s="397"/>
    </row>
    <row r="21" spans="1:12" ht="21.75" customHeight="1" x14ac:dyDescent="0.25">
      <c r="A21" s="399" t="str">
        <f>+I11</f>
        <v>Variable 5</v>
      </c>
      <c r="B21" s="400"/>
      <c r="C21" s="401"/>
      <c r="D21" s="402"/>
      <c r="E21" s="401"/>
      <c r="F21" s="402"/>
      <c r="G21" s="401"/>
      <c r="H21" s="402"/>
      <c r="I21" s="401"/>
      <c r="J21" s="402"/>
      <c r="K21" s="404"/>
      <c r="L21" s="397"/>
    </row>
    <row r="22" spans="1:12" ht="21.75" customHeight="1" thickBot="1" x14ac:dyDescent="0.3">
      <c r="A22" s="399" t="str">
        <f>+J11</f>
        <v>Variable 6</v>
      </c>
      <c r="B22" s="400"/>
      <c r="C22" s="405"/>
      <c r="D22" s="406"/>
      <c r="E22" s="405"/>
      <c r="F22" s="406"/>
      <c r="G22" s="405"/>
      <c r="H22" s="406"/>
      <c r="I22" s="405"/>
      <c r="J22" s="406"/>
      <c r="K22" s="404"/>
      <c r="L22" s="398"/>
    </row>
    <row r="23" spans="1:12" ht="18" customHeight="1" x14ac:dyDescent="0.25">
      <c r="A23" s="431" t="s">
        <v>49</v>
      </c>
      <c r="B23" s="26" t="s">
        <v>50</v>
      </c>
      <c r="C23" s="435" t="s">
        <v>51</v>
      </c>
      <c r="D23" s="435"/>
      <c r="E23" s="413" t="s">
        <v>52</v>
      </c>
      <c r="F23" s="413"/>
      <c r="G23" s="414"/>
      <c r="H23" s="415" t="s">
        <v>53</v>
      </c>
      <c r="I23" s="28"/>
      <c r="J23" s="28"/>
      <c r="K23" s="29"/>
      <c r="L23" s="417">
        <v>11</v>
      </c>
    </row>
    <row r="24" spans="1:12" ht="19.5" customHeight="1" x14ac:dyDescent="0.25">
      <c r="A24" s="432"/>
      <c r="B24" s="30" t="s">
        <v>54</v>
      </c>
      <c r="C24" s="31" t="s">
        <v>55</v>
      </c>
      <c r="D24" s="31" t="s">
        <v>56</v>
      </c>
      <c r="E24" s="32" t="s">
        <v>57</v>
      </c>
      <c r="F24" s="33" t="s">
        <v>58</v>
      </c>
      <c r="G24" s="34" t="s">
        <v>59</v>
      </c>
      <c r="H24" s="416"/>
      <c r="I24" s="35"/>
      <c r="J24" s="36"/>
      <c r="K24" s="37"/>
      <c r="L24" s="418"/>
    </row>
    <row r="25" spans="1:12" ht="20.25" customHeight="1" x14ac:dyDescent="0.25">
      <c r="A25" s="433"/>
      <c r="B25" s="38">
        <v>1</v>
      </c>
      <c r="C25" s="493" t="s">
        <v>189</v>
      </c>
      <c r="D25" s="89" t="s">
        <v>189</v>
      </c>
      <c r="E25" s="40">
        <v>70</v>
      </c>
      <c r="F25" s="70" t="s">
        <v>189</v>
      </c>
      <c r="G25" s="40">
        <v>95</v>
      </c>
      <c r="H25" s="40" t="e">
        <f>+(C17/C18)*100</f>
        <v>#DIV/0!</v>
      </c>
      <c r="I25" s="35"/>
      <c r="J25" s="41"/>
      <c r="K25" s="37"/>
      <c r="L25" s="418"/>
    </row>
    <row r="26" spans="1:12" ht="20.25" customHeight="1" x14ac:dyDescent="0.25">
      <c r="A26" s="433"/>
      <c r="B26" s="38">
        <v>2</v>
      </c>
      <c r="C26" s="493"/>
      <c r="D26" s="39" t="s">
        <v>189</v>
      </c>
      <c r="E26" s="40">
        <v>70</v>
      </c>
      <c r="F26" s="40" t="s">
        <v>189</v>
      </c>
      <c r="G26" s="40">
        <v>95</v>
      </c>
      <c r="H26" s="40" t="e">
        <f t="shared" ref="H26:H36" si="0">+(C18/C19)*100</f>
        <v>#DIV/0!</v>
      </c>
      <c r="I26" s="35"/>
      <c r="J26" s="41"/>
      <c r="K26" s="37"/>
      <c r="L26" s="418"/>
    </row>
    <row r="27" spans="1:12" ht="15.75" customHeight="1" x14ac:dyDescent="0.25">
      <c r="A27" s="433"/>
      <c r="B27" s="42">
        <v>3</v>
      </c>
      <c r="C27" s="493"/>
      <c r="D27" s="43" t="s">
        <v>189</v>
      </c>
      <c r="E27" s="40">
        <v>70</v>
      </c>
      <c r="F27" s="40" t="s">
        <v>189</v>
      </c>
      <c r="G27" s="40">
        <v>95</v>
      </c>
      <c r="H27" s="40" t="e">
        <f t="shared" si="0"/>
        <v>#DIV/0!</v>
      </c>
      <c r="I27" s="35"/>
      <c r="J27" s="41"/>
      <c r="K27" s="37"/>
      <c r="L27" s="418"/>
    </row>
    <row r="28" spans="1:12" ht="15.75" customHeight="1" x14ac:dyDescent="0.25">
      <c r="A28" s="433"/>
      <c r="B28" s="42">
        <v>4</v>
      </c>
      <c r="C28" s="493"/>
      <c r="D28" s="43" t="s">
        <v>189</v>
      </c>
      <c r="E28" s="40">
        <v>70</v>
      </c>
      <c r="F28" s="40" t="s">
        <v>189</v>
      </c>
      <c r="G28" s="40">
        <v>95</v>
      </c>
      <c r="H28" s="40" t="e">
        <f>+(C20/C21)*100</f>
        <v>#DIV/0!</v>
      </c>
      <c r="I28" s="35"/>
      <c r="J28" s="41"/>
      <c r="K28" s="37"/>
      <c r="L28" s="418"/>
    </row>
    <row r="29" spans="1:12" ht="15.75" customHeight="1" x14ac:dyDescent="0.25">
      <c r="A29" s="433"/>
      <c r="B29" s="42">
        <v>5</v>
      </c>
      <c r="C29" s="493"/>
      <c r="D29" s="43" t="s">
        <v>189</v>
      </c>
      <c r="E29" s="40">
        <v>70</v>
      </c>
      <c r="F29" s="40" t="s">
        <v>189</v>
      </c>
      <c r="G29" s="40">
        <v>95</v>
      </c>
      <c r="H29" s="40" t="e">
        <f t="shared" ref="H29:H33" si="1">+(C21/C22)*100</f>
        <v>#DIV/0!</v>
      </c>
      <c r="I29" s="35"/>
      <c r="J29" s="41"/>
      <c r="K29" s="37"/>
      <c r="L29" s="418"/>
    </row>
    <row r="30" spans="1:12" ht="15.75" customHeight="1" x14ac:dyDescent="0.25">
      <c r="A30" s="433"/>
      <c r="B30" s="42">
        <v>6</v>
      </c>
      <c r="C30" s="493"/>
      <c r="D30" s="43" t="s">
        <v>189</v>
      </c>
      <c r="E30" s="40">
        <v>70</v>
      </c>
      <c r="F30" s="40" t="s">
        <v>189</v>
      </c>
      <c r="G30" s="40">
        <v>95</v>
      </c>
      <c r="H30" s="40" t="e">
        <f t="shared" si="1"/>
        <v>#VALUE!</v>
      </c>
      <c r="I30" s="35"/>
      <c r="J30" s="41"/>
      <c r="K30" s="37"/>
      <c r="L30" s="418"/>
    </row>
    <row r="31" spans="1:12" ht="15.75" customHeight="1" x14ac:dyDescent="0.25">
      <c r="A31" s="433"/>
      <c r="B31" s="42">
        <v>7</v>
      </c>
      <c r="C31" s="493"/>
      <c r="D31" s="43" t="s">
        <v>189</v>
      </c>
      <c r="E31" s="40">
        <v>70</v>
      </c>
      <c r="F31" s="40" t="s">
        <v>189</v>
      </c>
      <c r="G31" s="40">
        <v>95</v>
      </c>
      <c r="H31" s="40" t="e">
        <f t="shared" si="1"/>
        <v>#VALUE!</v>
      </c>
      <c r="I31" s="35"/>
      <c r="J31" s="41"/>
      <c r="K31" s="37"/>
      <c r="L31" s="418"/>
    </row>
    <row r="32" spans="1:12" ht="15.75" customHeight="1" x14ac:dyDescent="0.25">
      <c r="A32" s="433"/>
      <c r="B32" s="42">
        <v>8</v>
      </c>
      <c r="C32" s="493"/>
      <c r="D32" s="43" t="s">
        <v>189</v>
      </c>
      <c r="E32" s="40">
        <v>70</v>
      </c>
      <c r="F32" s="40" t="s">
        <v>189</v>
      </c>
      <c r="G32" s="40">
        <v>95</v>
      </c>
      <c r="H32" s="40" t="e">
        <f t="shared" si="1"/>
        <v>#VALUE!</v>
      </c>
      <c r="I32" s="35"/>
      <c r="J32" s="41"/>
      <c r="K32" s="37"/>
      <c r="L32" s="418"/>
    </row>
    <row r="33" spans="1:12" ht="15.75" customHeight="1" x14ac:dyDescent="0.25">
      <c r="A33" s="433"/>
      <c r="B33" s="42">
        <v>9</v>
      </c>
      <c r="C33" s="493"/>
      <c r="D33" s="43" t="s">
        <v>189</v>
      </c>
      <c r="E33" s="40">
        <v>70</v>
      </c>
      <c r="F33" s="40" t="s">
        <v>189</v>
      </c>
      <c r="G33" s="40">
        <v>95</v>
      </c>
      <c r="H33" s="40" t="e">
        <f t="shared" si="1"/>
        <v>#VALUE!</v>
      </c>
      <c r="I33" s="35"/>
      <c r="J33" s="41"/>
      <c r="K33" s="37"/>
      <c r="L33" s="418"/>
    </row>
    <row r="34" spans="1:12" ht="15.75" customHeight="1" x14ac:dyDescent="0.25">
      <c r="A34" s="433"/>
      <c r="B34" s="42">
        <v>10</v>
      </c>
      <c r="C34" s="493"/>
      <c r="D34" s="43" t="s">
        <v>189</v>
      </c>
      <c r="E34" s="40">
        <v>70</v>
      </c>
      <c r="F34" s="40" t="s">
        <v>189</v>
      </c>
      <c r="G34" s="40">
        <v>95</v>
      </c>
      <c r="H34" s="40" t="e">
        <f t="shared" si="0"/>
        <v>#DIV/0!</v>
      </c>
      <c r="I34" s="35"/>
      <c r="J34" s="41"/>
      <c r="K34" s="37"/>
      <c r="L34" s="418"/>
    </row>
    <row r="35" spans="1:12" ht="17.25" customHeight="1" x14ac:dyDescent="0.3">
      <c r="A35" s="433"/>
      <c r="B35" s="42">
        <v>11</v>
      </c>
      <c r="C35" s="493"/>
      <c r="D35" s="43" t="s">
        <v>189</v>
      </c>
      <c r="E35" s="40">
        <v>70</v>
      </c>
      <c r="F35" s="40" t="s">
        <v>189</v>
      </c>
      <c r="G35" s="40">
        <v>95</v>
      </c>
      <c r="H35" s="40" t="e">
        <f t="shared" si="0"/>
        <v>#DIV/0!</v>
      </c>
      <c r="I35" s="44"/>
      <c r="J35" s="41"/>
      <c r="K35" s="37"/>
      <c r="L35" s="418"/>
    </row>
    <row r="36" spans="1:12" ht="16.5" customHeight="1" thickBot="1" x14ac:dyDescent="0.3">
      <c r="A36" s="434"/>
      <c r="B36" s="45">
        <v>12</v>
      </c>
      <c r="C36" s="494"/>
      <c r="D36" s="46" t="s">
        <v>189</v>
      </c>
      <c r="E36" s="47">
        <v>70</v>
      </c>
      <c r="F36" s="47" t="s">
        <v>189</v>
      </c>
      <c r="G36" s="47">
        <v>95</v>
      </c>
      <c r="H36" s="40" t="e">
        <f t="shared" si="0"/>
        <v>#DIV/0!</v>
      </c>
      <c r="I36" s="48"/>
      <c r="J36" s="49"/>
      <c r="K36" s="50"/>
      <c r="L36" s="418"/>
    </row>
    <row r="37" spans="1:12" ht="145.5" customHeight="1" x14ac:dyDescent="0.25">
      <c r="A37" s="51" t="s">
        <v>60</v>
      </c>
      <c r="B37" s="495" t="s">
        <v>190</v>
      </c>
      <c r="C37" s="495"/>
      <c r="D37" s="495"/>
      <c r="E37" s="495"/>
      <c r="F37" s="495"/>
      <c r="G37" s="495"/>
      <c r="H37" s="495"/>
      <c r="I37" s="495"/>
      <c r="J37" s="495"/>
      <c r="K37" s="495"/>
      <c r="L37" s="52">
        <v>12</v>
      </c>
    </row>
    <row r="38" spans="1:12" ht="115.5" customHeight="1" thickBot="1" x14ac:dyDescent="0.3">
      <c r="A38" s="6" t="s">
        <v>62</v>
      </c>
      <c r="B38" s="496" t="s">
        <v>191</v>
      </c>
      <c r="C38" s="497"/>
      <c r="D38" s="497"/>
      <c r="E38" s="497"/>
      <c r="F38" s="497"/>
      <c r="G38" s="497"/>
      <c r="H38" s="497"/>
      <c r="I38" s="497"/>
      <c r="J38" s="497"/>
      <c r="K38" s="498"/>
      <c r="L38" s="53">
        <v>13</v>
      </c>
    </row>
    <row r="39" spans="1:12" ht="30.75" customHeight="1" x14ac:dyDescent="0.25">
      <c r="A39" s="425" t="s">
        <v>64</v>
      </c>
      <c r="B39" s="409" t="s">
        <v>65</v>
      </c>
      <c r="C39" s="409"/>
      <c r="D39" s="460" t="s">
        <v>192</v>
      </c>
      <c r="E39" s="460"/>
      <c r="F39" s="460"/>
      <c r="G39" s="460"/>
      <c r="H39" s="54" t="s">
        <v>67</v>
      </c>
      <c r="I39" s="460" t="s">
        <v>193</v>
      </c>
      <c r="J39" s="460"/>
      <c r="K39" s="460"/>
      <c r="L39" s="427">
        <v>14</v>
      </c>
    </row>
    <row r="40" spans="1:12" ht="36" customHeight="1" x14ac:dyDescent="0.25">
      <c r="A40" s="425"/>
      <c r="B40" s="430" t="s">
        <v>16</v>
      </c>
      <c r="C40" s="430"/>
      <c r="D40" s="461" t="s">
        <v>194</v>
      </c>
      <c r="E40" s="462"/>
      <c r="F40" s="462"/>
      <c r="G40" s="463"/>
      <c r="H40" s="54" t="s">
        <v>70</v>
      </c>
      <c r="I40" s="472" t="s">
        <v>195</v>
      </c>
      <c r="J40" s="460"/>
      <c r="K40" s="460"/>
      <c r="L40" s="428"/>
    </row>
    <row r="41" spans="1:12" ht="30.75" customHeight="1" thickBot="1" x14ac:dyDescent="0.3">
      <c r="A41" s="425"/>
      <c r="B41" s="409" t="s">
        <v>72</v>
      </c>
      <c r="C41" s="409"/>
      <c r="D41" s="464">
        <v>2207700</v>
      </c>
      <c r="E41" s="465"/>
      <c r="F41" s="465"/>
      <c r="G41" s="465"/>
      <c r="H41" s="465"/>
      <c r="I41" s="465"/>
      <c r="J41" s="465"/>
      <c r="K41" s="466"/>
      <c r="L41" s="429"/>
    </row>
    <row r="42" spans="1:12" ht="30.75" customHeight="1" x14ac:dyDescent="0.25">
      <c r="A42" s="407" t="s">
        <v>73</v>
      </c>
      <c r="B42" s="409" t="s">
        <v>65</v>
      </c>
      <c r="C42" s="409"/>
      <c r="D42" s="410" t="s">
        <v>74</v>
      </c>
      <c r="E42" s="411"/>
      <c r="F42" s="411"/>
      <c r="G42" s="412"/>
      <c r="H42" s="54" t="s">
        <v>67</v>
      </c>
      <c r="I42" s="410" t="s">
        <v>75</v>
      </c>
      <c r="J42" s="411"/>
      <c r="K42" s="412"/>
      <c r="L42" s="427">
        <v>15</v>
      </c>
    </row>
    <row r="43" spans="1:12" ht="30.75" customHeight="1" thickBot="1" x14ac:dyDescent="0.3">
      <c r="A43" s="408"/>
      <c r="B43" s="436" t="s">
        <v>70</v>
      </c>
      <c r="C43" s="436"/>
      <c r="D43" s="437" t="s">
        <v>76</v>
      </c>
      <c r="E43" s="438"/>
      <c r="F43" s="438"/>
      <c r="G43" s="439"/>
      <c r="H43" s="59" t="s">
        <v>72</v>
      </c>
      <c r="I43" s="440" t="s">
        <v>77</v>
      </c>
      <c r="J43" s="438"/>
      <c r="K43" s="439"/>
      <c r="L43" s="429"/>
    </row>
  </sheetData>
  <mergeCells count="83">
    <mergeCell ref="L42:L43"/>
    <mergeCell ref="B43:C43"/>
    <mergeCell ref="D43:G43"/>
    <mergeCell ref="I43:K43"/>
    <mergeCell ref="D40:G40"/>
    <mergeCell ref="I40:K40"/>
    <mergeCell ref="B41:C41"/>
    <mergeCell ref="D41:K41"/>
    <mergeCell ref="L23:L36"/>
    <mergeCell ref="C25:C36"/>
    <mergeCell ref="B37:K37"/>
    <mergeCell ref="B38:K38"/>
    <mergeCell ref="A39:A41"/>
    <mergeCell ref="B39:C39"/>
    <mergeCell ref="D39:G39"/>
    <mergeCell ref="I39:K39"/>
    <mergeCell ref="L39:L41"/>
    <mergeCell ref="B40:C40"/>
    <mergeCell ref="A23:A36"/>
    <mergeCell ref="C23:D23"/>
    <mergeCell ref="A42:A43"/>
    <mergeCell ref="B42:C42"/>
    <mergeCell ref="D42:G42"/>
    <mergeCell ref="I42:K42"/>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I40" r:id="rId1"/>
    <hyperlink ref="D43" r:id="rId2" display="wcastro@ins.gov.co/svillarreal@ins.gov.co"/>
    <hyperlink ref="A1" location="Índice!A1" display="volver"/>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5"/>
  <sheetViews>
    <sheetView showGridLines="0" showWhiteSpace="0" view="pageBreakPreview" zoomScale="80" zoomScaleNormal="70" zoomScaleSheetLayoutView="80" workbookViewId="0"/>
  </sheetViews>
  <sheetFormatPr baseColWidth="10" defaultRowHeight="15" x14ac:dyDescent="0.25"/>
  <cols>
    <col min="1" max="1" width="23.42578125" customWidth="1"/>
    <col min="2" max="2" width="13.7109375" customWidth="1"/>
    <col min="3" max="5" width="20.85546875" customWidth="1"/>
    <col min="6" max="11" width="21.42578125" customWidth="1"/>
    <col min="12" max="12" width="4" customWidth="1"/>
  </cols>
  <sheetData>
    <row r="1" spans="1:12" ht="30.75" customHeight="1" x14ac:dyDescent="0.25">
      <c r="A1" s="63" t="s">
        <v>98</v>
      </c>
      <c r="B1" s="1"/>
      <c r="C1" s="1"/>
      <c r="D1" s="360" t="s">
        <v>0</v>
      </c>
      <c r="E1" s="361"/>
      <c r="F1" s="361" t="s">
        <v>1</v>
      </c>
      <c r="G1" s="361"/>
      <c r="H1" s="361"/>
      <c r="I1" s="361" t="s">
        <v>2</v>
      </c>
      <c r="J1" s="361"/>
      <c r="K1" s="361"/>
    </row>
    <row r="2" spans="1:12" ht="27" customHeight="1" x14ac:dyDescent="0.25">
      <c r="A2" s="1"/>
      <c r="B2" s="1"/>
      <c r="C2" s="1"/>
      <c r="D2" s="361"/>
      <c r="E2" s="361"/>
      <c r="F2" s="361"/>
      <c r="G2" s="361"/>
      <c r="H2" s="361"/>
      <c r="I2" s="361"/>
      <c r="J2" s="361"/>
      <c r="K2" s="361"/>
    </row>
    <row r="3" spans="1:12" ht="17.25" customHeight="1" x14ac:dyDescent="0.25">
      <c r="A3" s="1"/>
      <c r="B3" s="1"/>
      <c r="C3" s="1"/>
      <c r="D3" s="361"/>
      <c r="E3" s="361"/>
      <c r="F3" s="361" t="s">
        <v>3</v>
      </c>
      <c r="G3" s="361"/>
      <c r="H3" s="361"/>
      <c r="I3" s="363">
        <v>44246</v>
      </c>
      <c r="J3" s="363"/>
      <c r="K3" s="363"/>
    </row>
    <row r="4" spans="1:12" ht="17.25" customHeight="1" thickBot="1" x14ac:dyDescent="0.3">
      <c r="A4" s="1"/>
      <c r="B4" s="1"/>
      <c r="C4" s="1"/>
      <c r="D4" s="362"/>
      <c r="E4" s="362"/>
      <c r="F4" s="362"/>
      <c r="G4" s="362"/>
      <c r="H4" s="362"/>
      <c r="I4" s="364"/>
      <c r="J4" s="364"/>
      <c r="K4" s="364"/>
    </row>
    <row r="5" spans="1:12" ht="36.75" customHeight="1" thickBot="1" x14ac:dyDescent="0.3">
      <c r="A5" s="357" t="s">
        <v>4</v>
      </c>
      <c r="B5" s="358"/>
      <c r="C5" s="358"/>
      <c r="D5" s="358"/>
      <c r="E5" s="358"/>
      <c r="F5" s="358"/>
      <c r="G5" s="358"/>
      <c r="H5" s="358"/>
      <c r="I5" s="358"/>
      <c r="J5" s="358"/>
      <c r="K5" s="359"/>
      <c r="L5" s="2"/>
    </row>
    <row r="6" spans="1:12" ht="27" customHeight="1" thickBot="1" x14ac:dyDescent="0.3">
      <c r="A6" s="365" t="s">
        <v>5</v>
      </c>
      <c r="B6" s="366"/>
      <c r="C6" s="366"/>
      <c r="D6" s="366"/>
      <c r="E6" s="366"/>
      <c r="F6" s="366"/>
      <c r="G6" s="366"/>
      <c r="H6" s="366"/>
      <c r="I6" s="366"/>
      <c r="J6" s="366"/>
      <c r="K6" s="367"/>
      <c r="L6" s="2"/>
    </row>
    <row r="7" spans="1:12" ht="54" customHeight="1" thickBot="1" x14ac:dyDescent="0.3">
      <c r="A7" s="3" t="s">
        <v>6</v>
      </c>
      <c r="B7" s="447" t="s">
        <v>198</v>
      </c>
      <c r="C7" s="447"/>
      <c r="D7" s="447"/>
      <c r="E7" s="447"/>
      <c r="F7" s="4" t="s">
        <v>8</v>
      </c>
      <c r="G7" s="369" t="s">
        <v>9</v>
      </c>
      <c r="H7" s="370"/>
      <c r="I7" s="370"/>
      <c r="J7" s="370"/>
      <c r="K7" s="371"/>
      <c r="L7" s="5">
        <v>1</v>
      </c>
    </row>
    <row r="8" spans="1:12" ht="57" customHeight="1" thickBot="1" x14ac:dyDescent="0.3">
      <c r="A8" s="6" t="s">
        <v>10</v>
      </c>
      <c r="B8" s="372" t="s">
        <v>11</v>
      </c>
      <c r="C8" s="373"/>
      <c r="D8" s="373"/>
      <c r="E8" s="374"/>
      <c r="F8" s="372"/>
      <c r="G8" s="373"/>
      <c r="H8" s="374"/>
      <c r="I8" s="372"/>
      <c r="J8" s="373"/>
      <c r="K8" s="375"/>
      <c r="L8" s="5">
        <v>2</v>
      </c>
    </row>
    <row r="9" spans="1:12" ht="57.75" customHeight="1" thickBot="1" x14ac:dyDescent="0.3">
      <c r="A9" s="7" t="s">
        <v>12</v>
      </c>
      <c r="B9" s="467" t="s">
        <v>199</v>
      </c>
      <c r="C9" s="468"/>
      <c r="D9" s="468"/>
      <c r="E9" s="468"/>
      <c r="F9" s="468"/>
      <c r="G9" s="468"/>
      <c r="H9" s="468"/>
      <c r="I9" s="468"/>
      <c r="J9" s="468"/>
      <c r="K9" s="469"/>
      <c r="L9" s="5">
        <v>3</v>
      </c>
    </row>
    <row r="10" spans="1:12" ht="30" customHeight="1" thickBot="1" x14ac:dyDescent="0.3">
      <c r="A10" s="7" t="s">
        <v>14</v>
      </c>
      <c r="B10" s="379" t="s">
        <v>200</v>
      </c>
      <c r="C10" s="380"/>
      <c r="D10" s="380"/>
      <c r="E10" s="380"/>
      <c r="F10" s="6" t="s">
        <v>16</v>
      </c>
      <c r="G10" s="381" t="s">
        <v>201</v>
      </c>
      <c r="H10" s="382"/>
      <c r="I10" s="382"/>
      <c r="J10" s="382"/>
      <c r="K10" s="383"/>
      <c r="L10" s="5">
        <v>4</v>
      </c>
    </row>
    <row r="11" spans="1:12" ht="67.5" customHeight="1" thickBot="1" x14ac:dyDescent="0.3">
      <c r="A11" s="6" t="s">
        <v>18</v>
      </c>
      <c r="B11" s="372" t="s">
        <v>202</v>
      </c>
      <c r="C11" s="374"/>
      <c r="D11" s="6" t="s">
        <v>20</v>
      </c>
      <c r="E11" s="64" t="s">
        <v>203</v>
      </c>
      <c r="F11" s="64" t="s">
        <v>204</v>
      </c>
      <c r="G11" s="64" t="s">
        <v>183</v>
      </c>
      <c r="H11" s="64" t="s">
        <v>105</v>
      </c>
      <c r="I11" s="64" t="s">
        <v>106</v>
      </c>
      <c r="J11" s="64" t="s">
        <v>107</v>
      </c>
      <c r="K11" s="64"/>
      <c r="L11" s="5">
        <v>5</v>
      </c>
    </row>
    <row r="12" spans="1:12" ht="117" customHeight="1" thickBot="1" x14ac:dyDescent="0.3">
      <c r="A12" s="6" t="s">
        <v>24</v>
      </c>
      <c r="B12" s="452" t="s">
        <v>205</v>
      </c>
      <c r="C12" s="453"/>
      <c r="D12" s="453"/>
      <c r="E12" s="453"/>
      <c r="F12" s="453"/>
      <c r="G12" s="6" t="s">
        <v>26</v>
      </c>
      <c r="H12" s="452" t="s">
        <v>206</v>
      </c>
      <c r="I12" s="453"/>
      <c r="J12" s="453"/>
      <c r="K12" s="454"/>
      <c r="L12" s="5">
        <v>6</v>
      </c>
    </row>
    <row r="13" spans="1:12" ht="60" customHeight="1" thickBot="1" x14ac:dyDescent="0.3">
      <c r="A13" s="6" t="s">
        <v>28</v>
      </c>
      <c r="B13" s="452" t="s">
        <v>207</v>
      </c>
      <c r="C13" s="453"/>
      <c r="D13" s="453"/>
      <c r="E13" s="453"/>
      <c r="F13" s="453"/>
      <c r="G13" s="453"/>
      <c r="H13" s="453"/>
      <c r="I13" s="454"/>
      <c r="J13" s="6" t="s">
        <v>30</v>
      </c>
      <c r="K13" s="11" t="s">
        <v>31</v>
      </c>
      <c r="L13" s="12">
        <v>7</v>
      </c>
    </row>
    <row r="14" spans="1:12" ht="51.75" customHeight="1" thickBot="1" x14ac:dyDescent="0.3">
      <c r="A14" s="6" t="s">
        <v>32</v>
      </c>
      <c r="B14" s="390" t="s">
        <v>33</v>
      </c>
      <c r="C14" s="391"/>
      <c r="D14" s="6" t="s">
        <v>34</v>
      </c>
      <c r="E14" s="13" t="s">
        <v>35</v>
      </c>
      <c r="F14" s="6" t="s">
        <v>36</v>
      </c>
      <c r="G14" s="14">
        <v>5</v>
      </c>
      <c r="H14" s="6" t="s">
        <v>37</v>
      </c>
      <c r="I14" s="82">
        <v>0.95</v>
      </c>
      <c r="J14" s="6" t="s">
        <v>38</v>
      </c>
      <c r="K14" s="90" t="s">
        <v>208</v>
      </c>
      <c r="L14" s="12">
        <v>8</v>
      </c>
    </row>
    <row r="15" spans="1:12" ht="45" customHeight="1" thickBot="1" x14ac:dyDescent="0.3">
      <c r="A15" s="17" t="s">
        <v>40</v>
      </c>
      <c r="B15" s="18" t="s">
        <v>41</v>
      </c>
      <c r="C15" s="73">
        <v>2020</v>
      </c>
      <c r="D15" s="21"/>
      <c r="E15" s="21"/>
      <c r="F15" s="22" t="s">
        <v>42</v>
      </c>
      <c r="G15" s="74">
        <v>2020</v>
      </c>
      <c r="H15" s="21"/>
      <c r="I15" s="21"/>
      <c r="J15" s="21"/>
      <c r="K15" s="24"/>
      <c r="L15" s="12">
        <v>9</v>
      </c>
    </row>
    <row r="16" spans="1:12" ht="18.75" customHeight="1" x14ac:dyDescent="0.25">
      <c r="A16" s="392" t="s">
        <v>43</v>
      </c>
      <c r="B16" s="393"/>
      <c r="C16" s="394" t="s">
        <v>44</v>
      </c>
      <c r="D16" s="395"/>
      <c r="E16" s="394" t="s">
        <v>45</v>
      </c>
      <c r="F16" s="395"/>
      <c r="G16" s="394" t="s">
        <v>46</v>
      </c>
      <c r="H16" s="395"/>
      <c r="I16" s="394" t="s">
        <v>47</v>
      </c>
      <c r="J16" s="395"/>
      <c r="K16" s="25" t="s">
        <v>48</v>
      </c>
      <c r="L16" s="396">
        <v>10</v>
      </c>
    </row>
    <row r="17" spans="1:12" ht="35.25" customHeight="1" x14ac:dyDescent="0.25">
      <c r="A17" s="399" t="str">
        <f>+E11</f>
        <v>Encuestas con nivel de satisfacción &gt;2</v>
      </c>
      <c r="B17" s="400"/>
      <c r="C17" s="401"/>
      <c r="D17" s="402"/>
      <c r="E17" s="401"/>
      <c r="F17" s="402"/>
      <c r="G17" s="401"/>
      <c r="H17" s="402"/>
      <c r="I17" s="401"/>
      <c r="J17" s="402"/>
      <c r="K17" s="403"/>
      <c r="L17" s="397"/>
    </row>
    <row r="18" spans="1:12" ht="21.75" customHeight="1" x14ac:dyDescent="0.25">
      <c r="A18" s="399" t="str">
        <f>+F11</f>
        <v>Encuestas respondidas</v>
      </c>
      <c r="B18" s="400"/>
      <c r="C18" s="401"/>
      <c r="D18" s="402"/>
      <c r="E18" s="401"/>
      <c r="F18" s="402"/>
      <c r="G18" s="401"/>
      <c r="H18" s="402"/>
      <c r="I18" s="401"/>
      <c r="J18" s="402"/>
      <c r="K18" s="404"/>
      <c r="L18" s="397"/>
    </row>
    <row r="19" spans="1:12" ht="21.75" customHeight="1" x14ac:dyDescent="0.25">
      <c r="A19" s="399" t="str">
        <f>+G11</f>
        <v>Variable 3</v>
      </c>
      <c r="B19" s="400"/>
      <c r="C19" s="401"/>
      <c r="D19" s="402"/>
      <c r="E19" s="401"/>
      <c r="F19" s="402"/>
      <c r="G19" s="401"/>
      <c r="H19" s="402"/>
      <c r="I19" s="401"/>
      <c r="J19" s="402"/>
      <c r="K19" s="404"/>
      <c r="L19" s="397"/>
    </row>
    <row r="20" spans="1:12" ht="21.75" customHeight="1" x14ac:dyDescent="0.25">
      <c r="A20" s="399" t="str">
        <f>+H11</f>
        <v>Variable 4</v>
      </c>
      <c r="B20" s="400"/>
      <c r="C20" s="401"/>
      <c r="D20" s="402"/>
      <c r="E20" s="401"/>
      <c r="F20" s="402"/>
      <c r="G20" s="401"/>
      <c r="H20" s="402"/>
      <c r="I20" s="401"/>
      <c r="J20" s="402"/>
      <c r="K20" s="404"/>
      <c r="L20" s="397"/>
    </row>
    <row r="21" spans="1:12" ht="21.75" customHeight="1" x14ac:dyDescent="0.25">
      <c r="A21" s="399" t="str">
        <f>+I11</f>
        <v>Variable 5</v>
      </c>
      <c r="B21" s="400"/>
      <c r="C21" s="401"/>
      <c r="D21" s="402"/>
      <c r="E21" s="401"/>
      <c r="F21" s="402"/>
      <c r="G21" s="401"/>
      <c r="H21" s="402"/>
      <c r="I21" s="401"/>
      <c r="J21" s="402"/>
      <c r="K21" s="404"/>
      <c r="L21" s="397"/>
    </row>
    <row r="22" spans="1:12" ht="21.75" customHeight="1" thickBot="1" x14ac:dyDescent="0.3">
      <c r="A22" s="399" t="str">
        <f>+J11</f>
        <v>Variable 6</v>
      </c>
      <c r="B22" s="400"/>
      <c r="C22" s="405"/>
      <c r="D22" s="406"/>
      <c r="E22" s="405"/>
      <c r="F22" s="406"/>
      <c r="G22" s="405"/>
      <c r="H22" s="406"/>
      <c r="I22" s="405"/>
      <c r="J22" s="406"/>
      <c r="K22" s="404"/>
      <c r="L22" s="398"/>
    </row>
    <row r="23" spans="1:12" ht="18" customHeight="1" x14ac:dyDescent="0.25">
      <c r="A23" s="431" t="s">
        <v>49</v>
      </c>
      <c r="B23" s="26" t="s">
        <v>50</v>
      </c>
      <c r="C23" s="435" t="s">
        <v>51</v>
      </c>
      <c r="D23" s="435"/>
      <c r="E23" s="413" t="s">
        <v>52</v>
      </c>
      <c r="F23" s="413"/>
      <c r="G23" s="414"/>
      <c r="H23" s="415" t="s">
        <v>53</v>
      </c>
      <c r="I23" s="28"/>
      <c r="J23" s="28"/>
      <c r="K23" s="29"/>
      <c r="L23" s="417">
        <v>11</v>
      </c>
    </row>
    <row r="24" spans="1:12" ht="19.5" customHeight="1" x14ac:dyDescent="0.25">
      <c r="A24" s="432"/>
      <c r="B24" s="30" t="s">
        <v>54</v>
      </c>
      <c r="C24" s="31" t="s">
        <v>55</v>
      </c>
      <c r="D24" s="31" t="s">
        <v>56</v>
      </c>
      <c r="E24" s="32" t="s">
        <v>57</v>
      </c>
      <c r="F24" s="33" t="s">
        <v>58</v>
      </c>
      <c r="G24" s="34" t="s">
        <v>59</v>
      </c>
      <c r="H24" s="416"/>
      <c r="I24" s="35"/>
      <c r="J24" s="36"/>
      <c r="K24" s="37"/>
      <c r="L24" s="418"/>
    </row>
    <row r="25" spans="1:12" ht="20.25" customHeight="1" x14ac:dyDescent="0.25">
      <c r="A25" s="433"/>
      <c r="B25" s="38">
        <v>1</v>
      </c>
      <c r="C25" s="419">
        <v>96</v>
      </c>
      <c r="D25" s="39">
        <v>96</v>
      </c>
      <c r="E25" s="91" t="s">
        <v>209</v>
      </c>
      <c r="F25" s="91">
        <v>96</v>
      </c>
      <c r="G25" s="91" t="s">
        <v>210</v>
      </c>
      <c r="H25" s="40"/>
      <c r="I25" s="35"/>
      <c r="J25" s="41"/>
      <c r="K25" s="37"/>
      <c r="L25" s="418"/>
    </row>
    <row r="26" spans="1:12" ht="15.75" customHeight="1" x14ac:dyDescent="0.25">
      <c r="A26" s="433"/>
      <c r="B26" s="42">
        <v>2</v>
      </c>
      <c r="C26" s="419"/>
      <c r="D26" s="43">
        <v>96</v>
      </c>
      <c r="E26" s="91" t="s">
        <v>209</v>
      </c>
      <c r="F26" s="91">
        <v>96</v>
      </c>
      <c r="G26" s="91" t="s">
        <v>210</v>
      </c>
      <c r="H26" s="40"/>
      <c r="I26" s="35"/>
      <c r="J26" s="41"/>
      <c r="K26" s="37"/>
      <c r="L26" s="418"/>
    </row>
    <row r="27" spans="1:12" ht="17.25" customHeight="1" x14ac:dyDescent="0.3">
      <c r="A27" s="433"/>
      <c r="B27" s="42">
        <v>3</v>
      </c>
      <c r="C27" s="419"/>
      <c r="D27" s="43">
        <v>96</v>
      </c>
      <c r="E27" s="91" t="s">
        <v>209</v>
      </c>
      <c r="F27" s="91">
        <v>96</v>
      </c>
      <c r="G27" s="91" t="s">
        <v>210</v>
      </c>
      <c r="H27" s="40"/>
      <c r="I27" s="44"/>
      <c r="J27" s="41"/>
      <c r="K27" s="37"/>
      <c r="L27" s="418"/>
    </row>
    <row r="28" spans="1:12" ht="16.5" customHeight="1" thickBot="1" x14ac:dyDescent="0.3">
      <c r="A28" s="434"/>
      <c r="B28" s="45">
        <v>4</v>
      </c>
      <c r="C28" s="420"/>
      <c r="D28" s="46">
        <v>96</v>
      </c>
      <c r="E28" s="91" t="s">
        <v>209</v>
      </c>
      <c r="F28" s="91">
        <v>96</v>
      </c>
      <c r="G28" s="91" t="s">
        <v>210</v>
      </c>
      <c r="H28" s="47"/>
      <c r="I28" s="48"/>
      <c r="J28" s="49"/>
      <c r="K28" s="50"/>
      <c r="L28" s="418"/>
    </row>
    <row r="29" spans="1:12" ht="53.25" customHeight="1" x14ac:dyDescent="0.25">
      <c r="A29" s="51" t="s">
        <v>60</v>
      </c>
      <c r="B29" s="456" t="s">
        <v>211</v>
      </c>
      <c r="C29" s="456"/>
      <c r="D29" s="456"/>
      <c r="E29" s="456"/>
      <c r="F29" s="456"/>
      <c r="G29" s="456"/>
      <c r="H29" s="456"/>
      <c r="I29" s="456"/>
      <c r="J29" s="456"/>
      <c r="K29" s="456"/>
      <c r="L29" s="52">
        <v>12</v>
      </c>
    </row>
    <row r="30" spans="1:12" ht="115.5" customHeight="1" thickBot="1" x14ac:dyDescent="0.3">
      <c r="A30" s="6" t="s">
        <v>62</v>
      </c>
      <c r="B30" s="457"/>
      <c r="C30" s="458"/>
      <c r="D30" s="458"/>
      <c r="E30" s="458"/>
      <c r="F30" s="458"/>
      <c r="G30" s="458"/>
      <c r="H30" s="458"/>
      <c r="I30" s="458"/>
      <c r="J30" s="458"/>
      <c r="K30" s="459"/>
      <c r="L30" s="53">
        <v>13</v>
      </c>
    </row>
    <row r="31" spans="1:12" ht="30.75" customHeight="1" x14ac:dyDescent="0.25">
      <c r="A31" s="425" t="s">
        <v>64</v>
      </c>
      <c r="B31" s="409" t="s">
        <v>65</v>
      </c>
      <c r="C31" s="409"/>
      <c r="D31" s="460" t="s">
        <v>212</v>
      </c>
      <c r="E31" s="460"/>
      <c r="F31" s="460"/>
      <c r="G31" s="460"/>
      <c r="H31" s="54" t="s">
        <v>67</v>
      </c>
      <c r="I31" s="460" t="s">
        <v>213</v>
      </c>
      <c r="J31" s="460"/>
      <c r="K31" s="460"/>
      <c r="L31" s="427">
        <v>14</v>
      </c>
    </row>
    <row r="32" spans="1:12" ht="36" customHeight="1" x14ac:dyDescent="0.25">
      <c r="A32" s="425"/>
      <c r="B32" s="430" t="s">
        <v>16</v>
      </c>
      <c r="C32" s="430"/>
      <c r="D32" s="461" t="s">
        <v>214</v>
      </c>
      <c r="E32" s="462"/>
      <c r="F32" s="462"/>
      <c r="G32" s="463"/>
      <c r="H32" s="54" t="s">
        <v>70</v>
      </c>
      <c r="I32" s="472" t="s">
        <v>215</v>
      </c>
      <c r="J32" s="460"/>
      <c r="K32" s="460"/>
      <c r="L32" s="428"/>
    </row>
    <row r="33" spans="1:12" ht="30.75" customHeight="1" thickBot="1" x14ac:dyDescent="0.3">
      <c r="A33" s="425"/>
      <c r="B33" s="409" t="s">
        <v>72</v>
      </c>
      <c r="C33" s="409"/>
      <c r="D33" s="464" t="s">
        <v>216</v>
      </c>
      <c r="E33" s="465"/>
      <c r="F33" s="465"/>
      <c r="G33" s="465"/>
      <c r="H33" s="465"/>
      <c r="I33" s="465"/>
      <c r="J33" s="465"/>
      <c r="K33" s="466"/>
      <c r="L33" s="429"/>
    </row>
    <row r="34" spans="1:12" ht="30.75" customHeight="1" x14ac:dyDescent="0.25">
      <c r="A34" s="407" t="s">
        <v>73</v>
      </c>
      <c r="B34" s="409" t="s">
        <v>65</v>
      </c>
      <c r="C34" s="409"/>
      <c r="D34" s="410" t="s">
        <v>74</v>
      </c>
      <c r="E34" s="411"/>
      <c r="F34" s="411"/>
      <c r="G34" s="412"/>
      <c r="H34" s="54" t="s">
        <v>67</v>
      </c>
      <c r="I34" s="410" t="s">
        <v>75</v>
      </c>
      <c r="J34" s="411"/>
      <c r="K34" s="412"/>
      <c r="L34" s="427">
        <v>15</v>
      </c>
    </row>
    <row r="35" spans="1:12" ht="30.75" customHeight="1" thickBot="1" x14ac:dyDescent="0.3">
      <c r="A35" s="408"/>
      <c r="B35" s="436" t="s">
        <v>70</v>
      </c>
      <c r="C35" s="436"/>
      <c r="D35" s="437" t="s">
        <v>76</v>
      </c>
      <c r="E35" s="438"/>
      <c r="F35" s="438"/>
      <c r="G35" s="439"/>
      <c r="H35" s="59" t="s">
        <v>72</v>
      </c>
      <c r="I35" s="440" t="s">
        <v>77</v>
      </c>
      <c r="J35" s="438"/>
      <c r="K35" s="439"/>
      <c r="L35" s="429"/>
    </row>
  </sheetData>
  <mergeCells count="83">
    <mergeCell ref="L34:L35"/>
    <mergeCell ref="B35:C35"/>
    <mergeCell ref="D35:G35"/>
    <mergeCell ref="I35:K35"/>
    <mergeCell ref="D32:G32"/>
    <mergeCell ref="I32:K32"/>
    <mergeCell ref="B33:C33"/>
    <mergeCell ref="D33:K33"/>
    <mergeCell ref="L23:L28"/>
    <mergeCell ref="C25:C28"/>
    <mergeCell ref="B29:K29"/>
    <mergeCell ref="B30:K30"/>
    <mergeCell ref="A31:A33"/>
    <mergeCell ref="B31:C31"/>
    <mergeCell ref="D31:G31"/>
    <mergeCell ref="I31:K31"/>
    <mergeCell ref="L31:L33"/>
    <mergeCell ref="B32:C32"/>
    <mergeCell ref="A23:A28"/>
    <mergeCell ref="C23:D23"/>
    <mergeCell ref="A34:A35"/>
    <mergeCell ref="B34:C34"/>
    <mergeCell ref="D34:G34"/>
    <mergeCell ref="I34:K34"/>
    <mergeCell ref="E23:G23"/>
    <mergeCell ref="H23:H24"/>
    <mergeCell ref="A22:B22"/>
    <mergeCell ref="C22:D22"/>
    <mergeCell ref="E22:F22"/>
    <mergeCell ref="G22:H22"/>
    <mergeCell ref="I22:J22"/>
    <mergeCell ref="I19:J19"/>
    <mergeCell ref="I20:J20"/>
    <mergeCell ref="A21:B21"/>
    <mergeCell ref="C21:D21"/>
    <mergeCell ref="E21:F21"/>
    <mergeCell ref="G21:H21"/>
    <mergeCell ref="I21:J21"/>
    <mergeCell ref="A20:B20"/>
    <mergeCell ref="C20:D20"/>
    <mergeCell ref="E20:F20"/>
    <mergeCell ref="G20:H20"/>
    <mergeCell ref="L16:L22"/>
    <mergeCell ref="A17:B17"/>
    <mergeCell ref="C17:D17"/>
    <mergeCell ref="E17:F17"/>
    <mergeCell ref="G17:H17"/>
    <mergeCell ref="I17:J17"/>
    <mergeCell ref="K17:K22"/>
    <mergeCell ref="A18:B18"/>
    <mergeCell ref="C18:D18"/>
    <mergeCell ref="E18:F18"/>
    <mergeCell ref="G18:H18"/>
    <mergeCell ref="I18:J18"/>
    <mergeCell ref="A19:B19"/>
    <mergeCell ref="C19:D19"/>
    <mergeCell ref="E19:F19"/>
    <mergeCell ref="G19:H19"/>
    <mergeCell ref="B13:I13"/>
    <mergeCell ref="B14:C14"/>
    <mergeCell ref="A16:B16"/>
    <mergeCell ref="C16:D16"/>
    <mergeCell ref="E16:F16"/>
    <mergeCell ref="G16:H16"/>
    <mergeCell ref="I16:J16"/>
    <mergeCell ref="B9:K9"/>
    <mergeCell ref="B10:E10"/>
    <mergeCell ref="G10:K10"/>
    <mergeCell ref="B11:C11"/>
    <mergeCell ref="B12:F12"/>
    <mergeCell ref="H12:K12"/>
    <mergeCell ref="A6:K6"/>
    <mergeCell ref="B7:E7"/>
    <mergeCell ref="G7:K7"/>
    <mergeCell ref="B8:E8"/>
    <mergeCell ref="F8:H8"/>
    <mergeCell ref="I8:K8"/>
    <mergeCell ref="A5:K5"/>
    <mergeCell ref="D1:E4"/>
    <mergeCell ref="F1:H2"/>
    <mergeCell ref="I1:K2"/>
    <mergeCell ref="F3:H4"/>
    <mergeCell ref="I3:K4"/>
  </mergeCells>
  <hyperlinks>
    <hyperlink ref="I32" r:id="rId1"/>
    <hyperlink ref="D35" r:id="rId2" display="wcastro@ins.gov.co/svillarreal@ins.gov.co"/>
    <hyperlink ref="A1" location="Índice!A1" display="volver"/>
  </hyperlinks>
  <printOptions horizontalCentered="1" verticalCentered="1"/>
  <pageMargins left="0" right="0" top="0" bottom="0" header="0" footer="0"/>
  <pageSetup scale="44" orientation="portrait" r:id="rId3"/>
  <headerFooter>
    <oddFooter>&amp;C&amp;P  de  &amp;N&amp;R&amp;A</oddFooter>
  </headerFooter>
  <drawing r:id="rId4"/>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ipo_x0020_de_x0020_Indicador xmlns="110f1333-edb2-46f9-adac-807605a0cead">Indicadores Hojas de Vida</Tipo_x0020_de_x0020_Indicador>
    <TaxCatchAll xmlns="3bfbf733-a6c3-488d-a481-abc1b690c7db"/>
    <Año xmlns="3bfbf733-a6c3-488d-a481-abc1b690c7db">2021</Año>
    <obb0511176b0417c8b170613196040d4 xmlns="3bfbf733-a6c3-488d-a481-abc1b690c7db">
      <Terms xmlns="http://schemas.microsoft.com/office/infopath/2007/PartnerControls"/>
    </obb0511176b0417c8b170613196040d4>
    <_dlc_DocId xmlns="3bfbf733-a6c3-488d-a481-abc1b690c7db">AVMXRNAJRR5T-1827417690-205</_dlc_DocId>
    <_dlc_DocIdUrl xmlns="3bfbf733-a6c3-488d-a481-abc1b690c7db">
      <Url>https://www.ins.gov.co/Transparencia/_layouts/15/DocIdRedir.aspx?ID=AVMXRNAJRR5T-1827417690-205</Url>
      <Description>AVMXRNAJRR5T-1827417690-205</Description>
    </_dlc_DocIdUrl>
    <IconOverlay xmlns="http://schemas.microsoft.com/sharepoint/v4" xsi:nil="true"/>
  </documentManagement>
</p:properties>
</file>

<file path=customXml/item4.xml><?xml version="1.0" encoding="utf-8"?>
<ct:contentTypeSchema xmlns:ct="http://schemas.microsoft.com/office/2006/metadata/contentType" xmlns:ma="http://schemas.microsoft.com/office/2006/metadata/properties/metaAttributes" ct:_="" ma:_="" ma:contentTypeName="Planeación" ma:contentTypeID="0x010100F2576352EF1E2047810718AA502A502B060065794DDC4DBAD94D91A2B183579B7B2C" ma:contentTypeVersion="10" ma:contentTypeDescription="" ma:contentTypeScope="" ma:versionID="8a209732cecc5f7254d6c749ed42579f">
  <xsd:schema xmlns:xsd="http://www.w3.org/2001/XMLSchema" xmlns:xs="http://www.w3.org/2001/XMLSchema" xmlns:p="http://schemas.microsoft.com/office/2006/metadata/properties" xmlns:ns2="3bfbf733-a6c3-488d-a481-abc1b690c7db" xmlns:ns3="110f1333-edb2-46f9-adac-807605a0cead" xmlns:ns4="http://schemas.microsoft.com/sharepoint/v4" targetNamespace="http://schemas.microsoft.com/office/2006/metadata/properties" ma:root="true" ma:fieldsID="54bd443c4ad4662f3675dd8dbaa17dda" ns2:_="" ns3:_="" ns4:_="">
    <xsd:import namespace="3bfbf733-a6c3-488d-a481-abc1b690c7db"/>
    <xsd:import namespace="110f1333-edb2-46f9-adac-807605a0cead"/>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Año" minOccurs="0"/>
                <xsd:element ref="ns2:TaxCatchAll" minOccurs="0"/>
                <xsd:element ref="ns2:TaxCatchAllLabel" minOccurs="0"/>
                <xsd:element ref="ns2:obb0511176b0417c8b170613196040d4" minOccurs="0"/>
                <xsd:element ref="ns3:Tipo_x0020_de_x0020_Indicador" minOccurs="0"/>
                <xsd:element ref="ns2:SharedWithUsers"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bfbf733-a6c3-488d-a481-abc1b690c7db"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ño" ma:index="11" nillable="true" ma:displayName="Año" ma:default="2016" ma:format="Dropdown" ma:internalName="A_x00f1_o">
      <xsd:simpleType>
        <xsd:restriction base="dms:Choice">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restriction>
      </xsd:simpleType>
    </xsd:element>
    <xsd:element name="TaxCatchAll" ma:index="12" nillable="true" ma:displayName="Columna global de taxonomía" ma:hidden="true" ma:list="{6682e8e0-05c2-4d31-b076-6f2dc7a6ffaf}" ma:internalName="TaxCatchAll" ma:showField="CatchAllData" ma:web="3bfbf733-a6c3-488d-a481-abc1b690c7db">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olumna global de taxonomía1" ma:hidden="true" ma:list="{6682e8e0-05c2-4d31-b076-6f2dc7a6ffaf}" ma:internalName="TaxCatchAllLabel" ma:readOnly="true" ma:showField="CatchAllDataLabel" ma:web="3bfbf733-a6c3-488d-a481-abc1b690c7db">
      <xsd:complexType>
        <xsd:complexContent>
          <xsd:extension base="dms:MultiChoiceLookup">
            <xsd:sequence>
              <xsd:element name="Value" type="dms:Lookup" maxOccurs="unbounded" minOccurs="0" nillable="true"/>
            </xsd:sequence>
          </xsd:extension>
        </xsd:complexContent>
      </xsd:complexType>
    </xsd:element>
    <xsd:element name="obb0511176b0417c8b170613196040d4" ma:index="14" nillable="true" ma:taxonomy="true" ma:internalName="obb0511176b0417c8b170613196040d4" ma:taxonomyFieldName="Tipo_x0020_de_x0020_informaci_x00f3_n_x0020_documento_x0020_o_x0020_proceso" ma:displayName="Tipo de información documento o proceso" ma:default="" ma:fieldId="{8bb05111-76b0-417c-8b17-0613196040d4}" ma:sspId="db7c8d2a-9a43-4318-8fc1-f38eea5fd839" ma:termSetId="6d28253f-3fd9-46c7-9dcb-886fa22ff116" ma:anchorId="00000000-0000-0000-0000-000000000000" ma:open="false" ma:isKeyword="false">
      <xsd:complexType>
        <xsd:sequence>
          <xsd:element ref="pc:Terms" minOccurs="0" maxOccurs="1"/>
        </xsd:sequence>
      </xsd:complexType>
    </xsd:element>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10f1333-edb2-46f9-adac-807605a0cead" elementFormDefault="qualified">
    <xsd:import namespace="http://schemas.microsoft.com/office/2006/documentManagement/types"/>
    <xsd:import namespace="http://schemas.microsoft.com/office/infopath/2007/PartnerControls"/>
    <xsd:element name="Tipo_x0020_de_x0020_Indicador" ma:index="16" nillable="true" ma:displayName="Tipo de Indicador" ma:default="Indicadores Hojas de Vida" ma:internalName="Tipo_x0020_de_x0020_Indicado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C006E2-894E-42B6-A056-840E5EE4B35C}">
  <ds:schemaRefs>
    <ds:schemaRef ds:uri="http://schemas.microsoft.com/sharepoint/events"/>
  </ds:schemaRefs>
</ds:datastoreItem>
</file>

<file path=customXml/itemProps2.xml><?xml version="1.0" encoding="utf-8"?>
<ds:datastoreItem xmlns:ds="http://schemas.openxmlformats.org/officeDocument/2006/customXml" ds:itemID="{958B2049-F4EA-4672-867A-14549FE98384}">
  <ds:schemaRefs>
    <ds:schemaRef ds:uri="http://schemas.microsoft.com/sharepoint/v3/contenttype/forms"/>
  </ds:schemaRefs>
</ds:datastoreItem>
</file>

<file path=customXml/itemProps3.xml><?xml version="1.0" encoding="utf-8"?>
<ds:datastoreItem xmlns:ds="http://schemas.openxmlformats.org/officeDocument/2006/customXml" ds:itemID="{B7D1BD02-776B-43D7-BF93-75A0FBB58A30}">
  <ds:schemaRefs>
    <ds:schemaRef ds:uri="http://purl.org/dc/elements/1.1/"/>
    <ds:schemaRef ds:uri="http://schemas.microsoft.com/office/2006/metadata/properties"/>
    <ds:schemaRef ds:uri="110f1333-edb2-46f9-adac-807605a0cead"/>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3bfbf733-a6c3-488d-a481-abc1b690c7db"/>
    <ds:schemaRef ds:uri="http://www.w3.org/XML/1998/namespace"/>
    <ds:schemaRef ds:uri="http://purl.org/dc/dcmitype/"/>
  </ds:schemaRefs>
</ds:datastoreItem>
</file>

<file path=customXml/itemProps4.xml><?xml version="1.0" encoding="utf-8"?>
<ds:datastoreItem xmlns:ds="http://schemas.openxmlformats.org/officeDocument/2006/customXml" ds:itemID="{0D36CE33-5E3A-41B3-8B58-6F428B8A863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48</vt:i4>
      </vt:variant>
      <vt:variant>
        <vt:lpstr>Rangos con nombre</vt:lpstr>
      </vt:variant>
      <vt:variant>
        <vt:i4>92</vt:i4>
      </vt:variant>
    </vt:vector>
  </HeadingPairs>
  <TitlesOfParts>
    <vt:vector size="140" baseType="lpstr">
      <vt:lpstr>Índice</vt:lpstr>
      <vt:lpstr>FICHA TÉCNICA</vt:lpstr>
      <vt:lpstr>FICHA TÉCNICA (2)</vt:lpstr>
      <vt:lpstr>FICHA TÉCNICA (4)</vt:lpstr>
      <vt:lpstr>FICHA TÉCNICA (5)</vt:lpstr>
      <vt:lpstr>FICHA TÉCNICA (6)</vt:lpstr>
      <vt:lpstr>FICHA TÉCNICA (7)</vt:lpstr>
      <vt:lpstr>FICHA TÉCNICA (8)</vt:lpstr>
      <vt:lpstr>FICHA TÉCNICA 9</vt:lpstr>
      <vt:lpstr>FICHA TÉCNICA 10</vt:lpstr>
      <vt:lpstr>FICHA TÉCNICA (9)</vt:lpstr>
      <vt:lpstr>FICHA TÉCNICA (10)</vt:lpstr>
      <vt:lpstr>FICHA TÉCNICA (12)</vt:lpstr>
      <vt:lpstr>FICHA TÉCNICA (13)</vt:lpstr>
      <vt:lpstr>FICHA TÉCNICA (14)</vt:lpstr>
      <vt:lpstr>FICHA TÉCNICA (15)</vt:lpstr>
      <vt:lpstr>FICHA TÉCNICA (16)</vt:lpstr>
      <vt:lpstr>FICHA TÉCNICA (17)</vt:lpstr>
      <vt:lpstr>FICHA TÉCNICA (18)</vt:lpstr>
      <vt:lpstr>FICHA TÉCNICA (19)</vt:lpstr>
      <vt:lpstr>FICHA TÉCNICA (20)</vt:lpstr>
      <vt:lpstr>PQRSD</vt:lpstr>
      <vt:lpstr>SATISFACCIÓN</vt:lpstr>
      <vt:lpstr>CORRESPONDENCIA</vt:lpstr>
      <vt:lpstr>FICHA TÉCNICA (21)</vt:lpstr>
      <vt:lpstr>FICHA TÉCNICA (22)</vt:lpstr>
      <vt:lpstr>FICHA TÉCNICA (23)</vt:lpstr>
      <vt:lpstr>FICHA TÉCNICA (acum)</vt:lpstr>
      <vt:lpstr>FICHA TÉCNICA (24)</vt:lpstr>
      <vt:lpstr>FICHA TÉCNICA (25)</vt:lpstr>
      <vt:lpstr>FICHA TÉCNICA (26)</vt:lpstr>
      <vt:lpstr>FICHA TÉCNICA (27)</vt:lpstr>
      <vt:lpstr>FICHA TÉCNICA (28)</vt:lpstr>
      <vt:lpstr>FICHA TÉCNICA (29)</vt:lpstr>
      <vt:lpstr>FICHA TÉCNICA (30)</vt:lpstr>
      <vt:lpstr>FICHA TÉCNICA (31)</vt:lpstr>
      <vt:lpstr>FICHA TÉCNICA (32)</vt:lpstr>
      <vt:lpstr>Formacion</vt:lpstr>
      <vt:lpstr>Indice de citaciones</vt:lpstr>
      <vt:lpstr>factor de impacto</vt:lpstr>
      <vt:lpstr>FICHA TÉCNICA (33)</vt:lpstr>
      <vt:lpstr>FICHA TÉCNICA (34)</vt:lpstr>
      <vt:lpstr>FICHA TÉCNICA (36)</vt:lpstr>
      <vt:lpstr>FICHA TÉCNICA (35)</vt:lpstr>
      <vt:lpstr>FICHA TÉCNICA (11)</vt:lpstr>
      <vt:lpstr>Gen Conocimiento</vt:lpstr>
      <vt:lpstr>Aprop Conocimiento</vt:lpstr>
      <vt:lpstr>FICHA TÉCNICA (3)</vt:lpstr>
      <vt:lpstr>'Aprop Conocimiento'!Área_de_impresión</vt:lpstr>
      <vt:lpstr>CORRESPONDENCIA!Área_de_impresión</vt:lpstr>
      <vt:lpstr>'factor de impacto'!Área_de_impresión</vt:lpstr>
      <vt:lpstr>'FICHA TÉCNICA'!Área_de_impresión</vt:lpstr>
      <vt:lpstr>'FICHA TÉCNICA (10)'!Área_de_impresión</vt:lpstr>
      <vt:lpstr>'FICHA TÉCNICA (11)'!Área_de_impresión</vt:lpstr>
      <vt:lpstr>'FICHA TÉCNICA (12)'!Área_de_impresión</vt:lpstr>
      <vt:lpstr>'FICHA TÉCNICA (13)'!Área_de_impresión</vt:lpstr>
      <vt:lpstr>'FICHA TÉCNICA (14)'!Área_de_impresión</vt:lpstr>
      <vt:lpstr>'FICHA TÉCNICA (15)'!Área_de_impresión</vt:lpstr>
      <vt:lpstr>'FICHA TÉCNICA (16)'!Área_de_impresión</vt:lpstr>
      <vt:lpstr>'FICHA TÉCNICA (17)'!Área_de_impresión</vt:lpstr>
      <vt:lpstr>'FICHA TÉCNICA (18)'!Área_de_impresión</vt:lpstr>
      <vt:lpstr>'FICHA TÉCNICA (19)'!Área_de_impresión</vt:lpstr>
      <vt:lpstr>'FICHA TÉCNICA (2)'!Área_de_impresión</vt:lpstr>
      <vt:lpstr>'FICHA TÉCNICA (20)'!Área_de_impresión</vt:lpstr>
      <vt:lpstr>'FICHA TÉCNICA (21)'!Área_de_impresión</vt:lpstr>
      <vt:lpstr>'FICHA TÉCNICA (22)'!Área_de_impresión</vt:lpstr>
      <vt:lpstr>'FICHA TÉCNICA (23)'!Área_de_impresión</vt:lpstr>
      <vt:lpstr>'FICHA TÉCNICA (24)'!Área_de_impresión</vt:lpstr>
      <vt:lpstr>'FICHA TÉCNICA (25)'!Área_de_impresión</vt:lpstr>
      <vt:lpstr>'FICHA TÉCNICA (26)'!Área_de_impresión</vt:lpstr>
      <vt:lpstr>'FICHA TÉCNICA (27)'!Área_de_impresión</vt:lpstr>
      <vt:lpstr>'FICHA TÉCNICA (28)'!Área_de_impresión</vt:lpstr>
      <vt:lpstr>'FICHA TÉCNICA (29)'!Área_de_impresión</vt:lpstr>
      <vt:lpstr>'FICHA TÉCNICA (3)'!Área_de_impresión</vt:lpstr>
      <vt:lpstr>'FICHA TÉCNICA (32)'!Área_de_impresión</vt:lpstr>
      <vt:lpstr>'FICHA TÉCNICA (33)'!Área_de_impresión</vt:lpstr>
      <vt:lpstr>'FICHA TÉCNICA (34)'!Área_de_impresión</vt:lpstr>
      <vt:lpstr>'FICHA TÉCNICA (35)'!Área_de_impresión</vt:lpstr>
      <vt:lpstr>'FICHA TÉCNICA (36)'!Área_de_impresión</vt:lpstr>
      <vt:lpstr>'FICHA TÉCNICA (4)'!Área_de_impresión</vt:lpstr>
      <vt:lpstr>'FICHA TÉCNICA (5)'!Área_de_impresión</vt:lpstr>
      <vt:lpstr>'FICHA TÉCNICA (6)'!Área_de_impresión</vt:lpstr>
      <vt:lpstr>'FICHA TÉCNICA (7)'!Área_de_impresión</vt:lpstr>
      <vt:lpstr>'FICHA TÉCNICA (8)'!Área_de_impresión</vt:lpstr>
      <vt:lpstr>'FICHA TÉCNICA (9)'!Área_de_impresión</vt:lpstr>
      <vt:lpstr>'FICHA TÉCNICA (acum)'!Área_de_impresión</vt:lpstr>
      <vt:lpstr>'FICHA TÉCNICA 10'!Área_de_impresión</vt:lpstr>
      <vt:lpstr>'FICHA TÉCNICA 9'!Área_de_impresión</vt:lpstr>
      <vt:lpstr>Formacion!Área_de_impresión</vt:lpstr>
      <vt:lpstr>'Gen Conocimiento'!Área_de_impresión</vt:lpstr>
      <vt:lpstr>'Indice de citaciones'!Área_de_impresión</vt:lpstr>
      <vt:lpstr>PQRSD!Área_de_impresión</vt:lpstr>
      <vt:lpstr>SATISFACCIÓN!Área_de_impresión</vt:lpstr>
      <vt:lpstr>'Aprop Conocimiento'!Títulos_a_imprimir</vt:lpstr>
      <vt:lpstr>CORRESPONDENCIA!Títulos_a_imprimir</vt:lpstr>
      <vt:lpstr>'factor de impacto'!Títulos_a_imprimir</vt:lpstr>
      <vt:lpstr>'FICHA TÉCNICA'!Títulos_a_imprimir</vt:lpstr>
      <vt:lpstr>'FICHA TÉCNICA (10)'!Títulos_a_imprimir</vt:lpstr>
      <vt:lpstr>'FICHA TÉCNICA (11)'!Títulos_a_imprimir</vt:lpstr>
      <vt:lpstr>'FICHA TÉCNICA (12)'!Títulos_a_imprimir</vt:lpstr>
      <vt:lpstr>'FICHA TÉCNICA (13)'!Títulos_a_imprimir</vt:lpstr>
      <vt:lpstr>'FICHA TÉCNICA (14)'!Títulos_a_imprimir</vt:lpstr>
      <vt:lpstr>'FICHA TÉCNICA (15)'!Títulos_a_imprimir</vt:lpstr>
      <vt:lpstr>'FICHA TÉCNICA (16)'!Títulos_a_imprimir</vt:lpstr>
      <vt:lpstr>'FICHA TÉCNICA (17)'!Títulos_a_imprimir</vt:lpstr>
      <vt:lpstr>'FICHA TÉCNICA (18)'!Títulos_a_imprimir</vt:lpstr>
      <vt:lpstr>'FICHA TÉCNICA (19)'!Títulos_a_imprimir</vt:lpstr>
      <vt:lpstr>'FICHA TÉCNICA (2)'!Títulos_a_imprimir</vt:lpstr>
      <vt:lpstr>'FICHA TÉCNICA (20)'!Títulos_a_imprimir</vt:lpstr>
      <vt:lpstr>'FICHA TÉCNICA (21)'!Títulos_a_imprimir</vt:lpstr>
      <vt:lpstr>'FICHA TÉCNICA (22)'!Títulos_a_imprimir</vt:lpstr>
      <vt:lpstr>'FICHA TÉCNICA (23)'!Títulos_a_imprimir</vt:lpstr>
      <vt:lpstr>'FICHA TÉCNICA (24)'!Títulos_a_imprimir</vt:lpstr>
      <vt:lpstr>'FICHA TÉCNICA (25)'!Títulos_a_imprimir</vt:lpstr>
      <vt:lpstr>'FICHA TÉCNICA (26)'!Títulos_a_imprimir</vt:lpstr>
      <vt:lpstr>'FICHA TÉCNICA (27)'!Títulos_a_imprimir</vt:lpstr>
      <vt:lpstr>'FICHA TÉCNICA (28)'!Títulos_a_imprimir</vt:lpstr>
      <vt:lpstr>'FICHA TÉCNICA (29)'!Títulos_a_imprimir</vt:lpstr>
      <vt:lpstr>'FICHA TÉCNICA (3)'!Títulos_a_imprimir</vt:lpstr>
      <vt:lpstr>'FICHA TÉCNICA (30)'!Títulos_a_imprimir</vt:lpstr>
      <vt:lpstr>'FICHA TÉCNICA (31)'!Títulos_a_imprimir</vt:lpstr>
      <vt:lpstr>'FICHA TÉCNICA (32)'!Títulos_a_imprimir</vt:lpstr>
      <vt:lpstr>'FICHA TÉCNICA (33)'!Títulos_a_imprimir</vt:lpstr>
      <vt:lpstr>'FICHA TÉCNICA (34)'!Títulos_a_imprimir</vt:lpstr>
      <vt:lpstr>'FICHA TÉCNICA (35)'!Títulos_a_imprimir</vt:lpstr>
      <vt:lpstr>'FICHA TÉCNICA (36)'!Títulos_a_imprimir</vt:lpstr>
      <vt:lpstr>'FICHA TÉCNICA (4)'!Títulos_a_imprimir</vt:lpstr>
      <vt:lpstr>'FICHA TÉCNICA (5)'!Títulos_a_imprimir</vt:lpstr>
      <vt:lpstr>'FICHA TÉCNICA (6)'!Títulos_a_imprimir</vt:lpstr>
      <vt:lpstr>'FICHA TÉCNICA (7)'!Títulos_a_imprimir</vt:lpstr>
      <vt:lpstr>'FICHA TÉCNICA (8)'!Títulos_a_imprimir</vt:lpstr>
      <vt:lpstr>'FICHA TÉCNICA (9)'!Títulos_a_imprimir</vt:lpstr>
      <vt:lpstr>'FICHA TÉCNICA (acum)'!Títulos_a_imprimir</vt:lpstr>
      <vt:lpstr>'FICHA TÉCNICA 10'!Títulos_a_imprimir</vt:lpstr>
      <vt:lpstr>'FICHA TÉCNICA 9'!Títulos_a_imprimir</vt:lpstr>
      <vt:lpstr>Formacion!Títulos_a_imprimir</vt:lpstr>
      <vt:lpstr>'Gen Conocimiento'!Títulos_a_imprimir</vt:lpstr>
      <vt:lpstr>'Indice de citaciones'!Títulos_a_imprimir</vt:lpstr>
      <vt:lpstr>PQRSD!Títulos_a_imprimir</vt:lpstr>
      <vt:lpstr>SATISFACCIÓN!Títulos_a_imprimir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Sebastián Villarreal Romero</dc:creator>
  <cp:lastModifiedBy>Sebastian Villarreal Romero</cp:lastModifiedBy>
  <dcterms:created xsi:type="dcterms:W3CDTF">2021-03-10T12:01:57Z</dcterms:created>
  <dcterms:modified xsi:type="dcterms:W3CDTF">2022-09-02T12:59:29Z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0x010100F2576352EF1E2047810718AA502A502B060065794DDC4DBAD94D91A2B183579B7B2C</vt:lpwstr>
  </property>
  <property fmtid="{D5CDD505-2E9C-101B-9397-08002B2CF9AE}" pid="3" name="_dlc_DocIdItemGuid">
    <vt:lpwstr>f5f91fe0-672e-4125-a42f-5ec676871005</vt:lpwstr>
  </property>
  <property fmtid="{D5CDD505-2E9C-101B-9397-08002B2CF9AE}" pid="4" name="Tipo de información documento o proceso">
    <vt:lpwstr/>
  </property>
  <property fmtid="{D5CDD505-2E9C-101B-9397-08002B2CF9AE}" pid="5" name="Tipo documento">
    <vt:lpwstr/>
  </property>
  <property fmtid="{D5CDD505-2E9C-101B-9397-08002B2CF9AE}" pid="6" name="b4916656ccb5432c8068d9ccb18425f4">
    <vt:lpwstr/>
  </property>
</Properties>
</file>